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136" yWindow="6580" windowWidth="20500" windowHeight="3860" tabRatio="599" activeTab="0"/>
  </bookViews>
  <sheets>
    <sheet name="15 April - 14 May" sheetId="1" r:id="rId1"/>
    <sheet name="15 May - 14 June" sheetId="2" r:id="rId2"/>
    <sheet name="15 June - 14 July" sheetId="3" r:id="rId3"/>
    <sheet name="15 July - 14 August" sheetId="4" r:id="rId4"/>
    <sheet name="15 August - 14 September" sheetId="5" r:id="rId5"/>
    <sheet name="15 September - 14 October" sheetId="6" r:id="rId6"/>
    <sheet name="15 October - 14 November" sheetId="7" r:id="rId7"/>
    <sheet name="15 November - 14 December" sheetId="8" r:id="rId8"/>
    <sheet name="15 December - 14 January" sheetId="9" r:id="rId9"/>
    <sheet name="15 January - 14 February" sheetId="10" r:id="rId10"/>
    <sheet name="15 February - 14 March" sheetId="11" r:id="rId11"/>
    <sheet name="15th - 31st March" sheetId="12" r:id="rId12"/>
    <sheet name="1 April - 14 April" sheetId="13" r:id="rId13"/>
    <sheet name="Template" sheetId="14" r:id="rId14"/>
  </sheets>
  <definedNames>
    <definedName name="_xlnm.Print_Area" localSheetId="13">'Template'!$A$1:$Y$48</definedName>
  </definedNames>
  <calcPr fullCalcOnLoad="1"/>
</workbook>
</file>

<file path=xl/sharedStrings.xml><?xml version="1.0" encoding="utf-8"?>
<sst xmlns="http://schemas.openxmlformats.org/spreadsheetml/2006/main" count="1279" uniqueCount="84">
  <si>
    <t>Name:</t>
  </si>
  <si>
    <t>Month:</t>
  </si>
  <si>
    <t>Dept:</t>
  </si>
  <si>
    <t>Hours per Week</t>
  </si>
  <si>
    <t>DATE</t>
  </si>
  <si>
    <t>DAILY</t>
  </si>
  <si>
    <t>CUM.</t>
  </si>
  <si>
    <t>ABSENCE REASON</t>
  </si>
  <si>
    <t>START</t>
  </si>
  <si>
    <t>FINISH</t>
  </si>
  <si>
    <t>TOTAL</t>
  </si>
  <si>
    <t>EXTERNAL FUNDED</t>
  </si>
  <si>
    <t>Absence from Site Reasons</t>
  </si>
  <si>
    <t>TIME</t>
  </si>
  <si>
    <t>(HOURS)</t>
  </si>
  <si>
    <t>PROJECT CODE</t>
  </si>
  <si>
    <t>Hr</t>
  </si>
  <si>
    <t>Min</t>
  </si>
  <si>
    <t>A</t>
  </si>
  <si>
    <t>C</t>
  </si>
  <si>
    <t>Approved Compassionate Leave</t>
  </si>
  <si>
    <t>Con</t>
  </si>
  <si>
    <t>Conference / Meeting</t>
  </si>
  <si>
    <t>M</t>
  </si>
  <si>
    <t>S</t>
  </si>
  <si>
    <t>Sick Leave</t>
  </si>
  <si>
    <t>ST</t>
  </si>
  <si>
    <t>TOIL</t>
  </si>
  <si>
    <t>TR</t>
  </si>
  <si>
    <t>Training Course</t>
  </si>
  <si>
    <t>O</t>
  </si>
  <si>
    <t>Other - specify</t>
  </si>
  <si>
    <t>UP</t>
  </si>
  <si>
    <t>Approved Unpaid Leave</t>
  </si>
  <si>
    <t>WH</t>
  </si>
  <si>
    <t>record of the times I have worked during the month</t>
  </si>
  <si>
    <t>Signed: Employee</t>
  </si>
  <si>
    <t xml:space="preserve">            Date</t>
  </si>
  <si>
    <t>Signed: Line Manager</t>
  </si>
  <si>
    <t>Total</t>
  </si>
  <si>
    <t>Contracted Hours</t>
  </si>
  <si>
    <t>Day</t>
  </si>
  <si>
    <t>Annual Leave  (Insert Hours) e.g. A 4 (i.e. 4 hours)</t>
  </si>
  <si>
    <t>Time in Lieu (Insert Hours) e.g.TOIL4 (i.e. 4 hours)</t>
  </si>
  <si>
    <t>ACTUAL WORKING HOURS - EXCLUDING UNPAID BREAKS</t>
  </si>
  <si>
    <t>Example</t>
  </si>
  <si>
    <t>INSTRUCTIONS</t>
  </si>
  <si>
    <t>Complete the shaded areas (where applicable)</t>
  </si>
  <si>
    <t>Sign the form and forward to Departmental Manager</t>
  </si>
  <si>
    <t>Approved Working from Home</t>
  </si>
  <si>
    <t>Dept. Manager to either e-mail or deliver to Payroll</t>
  </si>
  <si>
    <t>15 Apr</t>
  </si>
  <si>
    <t>Sun</t>
  </si>
  <si>
    <t>Approved Study Leave / Sabbatical</t>
  </si>
  <si>
    <t>CT</t>
  </si>
  <si>
    <t>and/or COMMENTS</t>
  </si>
  <si>
    <t xml:space="preserve">I certify that the hours specified are a correct </t>
  </si>
  <si>
    <t>A4 (i.e 4 hours Hols taken)</t>
  </si>
  <si>
    <t>Maternity / Paternity Leave</t>
  </si>
  <si>
    <t>Consultancy Work</t>
  </si>
  <si>
    <t>Hrs</t>
  </si>
  <si>
    <t>Code</t>
  </si>
  <si>
    <t>SALARY PAYMENT RECORD SHEET</t>
  </si>
  <si>
    <t>RECHARGE TO</t>
  </si>
  <si>
    <r>
      <t xml:space="preserve">Dept Manager approval required </t>
    </r>
    <r>
      <rPr>
        <b/>
        <sz val="11"/>
        <color indexed="8"/>
        <rFont val="Calibri"/>
        <family val="2"/>
      </rPr>
      <t>prior to</t>
    </r>
    <r>
      <rPr>
        <sz val="11"/>
        <color theme="1"/>
        <rFont val="Calibri"/>
        <family val="2"/>
      </rPr>
      <t xml:space="preserve"> working cumulative increased hours above weekly contracted hours</t>
    </r>
  </si>
  <si>
    <t>Morning</t>
  </si>
  <si>
    <t>Afternoon</t>
  </si>
  <si>
    <t>minus toil c/fwd</t>
  </si>
  <si>
    <t>AL</t>
  </si>
  <si>
    <t>Sick</t>
  </si>
  <si>
    <t>AL - 8</t>
  </si>
  <si>
    <t>April / May</t>
  </si>
  <si>
    <t>May / June</t>
  </si>
  <si>
    <t>June / July</t>
  </si>
  <si>
    <t>July / August</t>
  </si>
  <si>
    <t>August / September</t>
  </si>
  <si>
    <t>September / October</t>
  </si>
  <si>
    <t>October / November</t>
  </si>
  <si>
    <t>November / December</t>
  </si>
  <si>
    <t>December / January</t>
  </si>
  <si>
    <t>January / February</t>
  </si>
  <si>
    <t>CENTRE FOR ALTERNATIVE TECHNOLOGY</t>
  </si>
  <si>
    <t>Year</t>
  </si>
  <si>
    <t>Date: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</si>
</sst>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0_ ;[Red]\-0.00\ "/>
    <numFmt numFmtId="165" formatCode="mmmm\ yyyy"/>
    <numFmt numFmtId="166" formatCode="dd\ mmm"/>
    <numFmt numFmtId="167" formatCode="dddd"/>
    <numFmt numFmtId="168" formatCode="00"/>
    <numFmt numFmtId="169" formatCode="mmmm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4" fontId="5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4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33" borderId="18" xfId="0" applyFill="1" applyBorder="1" applyAlignment="1" applyProtection="1">
      <alignment horizontal="center"/>
      <protection locked="0"/>
    </xf>
    <xf numFmtId="164" fontId="0" fillId="0" borderId="26" xfId="0" applyNumberFormat="1" applyBorder="1" applyAlignment="1">
      <alignment horizontal="right"/>
    </xf>
    <xf numFmtId="2" fontId="0" fillId="33" borderId="26" xfId="0" applyNumberFormat="1" applyFill="1" applyBorder="1" applyAlignment="1">
      <alignment/>
    </xf>
    <xf numFmtId="0" fontId="5" fillId="0" borderId="27" xfId="0" applyNumberFormat="1" applyFont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0" fontId="44" fillId="0" borderId="14" xfId="0" applyFont="1" applyFill="1" applyBorder="1" applyAlignment="1" applyProtection="1">
      <alignment/>
      <protection locked="0"/>
    </xf>
    <xf numFmtId="0" fontId="44" fillId="0" borderId="28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44" fillId="0" borderId="29" xfId="0" applyFont="1" applyFill="1" applyBorder="1" applyAlignment="1" applyProtection="1">
      <alignment/>
      <protection locked="0"/>
    </xf>
    <xf numFmtId="0" fontId="44" fillId="0" borderId="30" xfId="0" applyFont="1" applyFill="1" applyBorder="1" applyAlignment="1" applyProtection="1">
      <alignment/>
      <protection locked="0"/>
    </xf>
    <xf numFmtId="0" fontId="44" fillId="0" borderId="20" xfId="0" applyFont="1" applyFill="1" applyBorder="1" applyAlignment="1" applyProtection="1">
      <alignment/>
      <protection locked="0"/>
    </xf>
    <xf numFmtId="0" fontId="4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9" xfId="0" applyFill="1" applyBorder="1" applyAlignment="1">
      <alignment/>
    </xf>
    <xf numFmtId="1" fontId="44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/>
    </xf>
    <xf numFmtId="0" fontId="44" fillId="0" borderId="25" xfId="0" applyFont="1" applyFill="1" applyBorder="1" applyAlignment="1">
      <alignment/>
    </xf>
    <xf numFmtId="49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33" borderId="33" xfId="0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164" fontId="0" fillId="0" borderId="35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0" fontId="0" fillId="33" borderId="39" xfId="0" applyFill="1" applyBorder="1" applyAlignment="1" applyProtection="1">
      <alignment horizontal="center"/>
      <protection locked="0"/>
    </xf>
    <xf numFmtId="0" fontId="44" fillId="0" borderId="15" xfId="0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Alignment="1" quotePrefix="1">
      <alignment horizontal="left"/>
    </xf>
    <xf numFmtId="0" fontId="45" fillId="0" borderId="11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  <xf numFmtId="0" fontId="0" fillId="0" borderId="25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33" borderId="32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39" xfId="0" applyNumberFormat="1" applyFill="1" applyBorder="1" applyAlignment="1" applyProtection="1">
      <alignment horizontal="center"/>
      <protection locked="0"/>
    </xf>
    <xf numFmtId="49" fontId="0" fillId="0" borderId="31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" fontId="0" fillId="33" borderId="3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0" fontId="0" fillId="0" borderId="0" xfId="0" applyNumberFormat="1" applyAlignment="1">
      <alignment horizontal="center"/>
    </xf>
    <xf numFmtId="18" fontId="0" fillId="33" borderId="39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20" fontId="0" fillId="33" borderId="39" xfId="0" applyNumberFormat="1" applyFill="1" applyBorder="1" applyAlignment="1" applyProtection="1">
      <alignment horizontal="center"/>
      <protection locked="0"/>
    </xf>
    <xf numFmtId="0" fontId="0" fillId="33" borderId="33" xfId="0" applyFill="1" applyBorder="1" applyAlignment="1">
      <alignment/>
    </xf>
    <xf numFmtId="0" fontId="0" fillId="33" borderId="32" xfId="0" applyFill="1" applyBorder="1" applyAlignment="1" applyProtection="1">
      <alignment horizontal="center"/>
      <protection locked="0"/>
    </xf>
    <xf numFmtId="16" fontId="0" fillId="33" borderId="32" xfId="0" applyNumberFormat="1" applyFill="1" applyBorder="1" applyAlignment="1" applyProtection="1">
      <alignment horizontal="center"/>
      <protection locked="0"/>
    </xf>
    <xf numFmtId="20" fontId="0" fillId="33" borderId="32" xfId="0" applyNumberFormat="1" applyFill="1" applyBorder="1" applyAlignment="1" applyProtection="1">
      <alignment horizontal="center"/>
      <protection locked="0"/>
    </xf>
    <xf numFmtId="18" fontId="0" fillId="33" borderId="32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Border="1" applyAlignment="1">
      <alignment/>
    </xf>
    <xf numFmtId="166" fontId="0" fillId="0" borderId="31" xfId="0" applyNumberFormat="1" applyFill="1" applyBorder="1" applyAlignment="1">
      <alignment horizontal="center"/>
    </xf>
    <xf numFmtId="167" fontId="0" fillId="0" borderId="32" xfId="0" applyNumberFormat="1" applyFill="1" applyBorder="1" applyAlignment="1">
      <alignment horizontal="left"/>
    </xf>
    <xf numFmtId="166" fontId="0" fillId="0" borderId="31" xfId="0" applyNumberFormat="1" applyBorder="1" applyAlignment="1">
      <alignment horizontal="center"/>
    </xf>
    <xf numFmtId="166" fontId="0" fillId="0" borderId="0" xfId="0" applyNumberFormat="1" applyAlignment="1">
      <alignment/>
    </xf>
    <xf numFmtId="167" fontId="0" fillId="0" borderId="32" xfId="0" applyNumberFormat="1" applyBorder="1" applyAlignment="1">
      <alignment horizontal="left"/>
    </xf>
    <xf numFmtId="168" fontId="0" fillId="33" borderId="33" xfId="0" applyNumberFormat="1" applyFill="1" applyBorder="1" applyAlignment="1" applyProtection="1">
      <alignment/>
      <protection locked="0"/>
    </xf>
    <xf numFmtId="168" fontId="0" fillId="33" borderId="34" xfId="0" applyNumberFormat="1" applyFill="1" applyBorder="1" applyAlignment="1" applyProtection="1">
      <alignment/>
      <protection locked="0"/>
    </xf>
    <xf numFmtId="168" fontId="0" fillId="33" borderId="35" xfId="0" applyNumberFormat="1" applyFill="1" applyBorder="1" applyAlignment="1" applyProtection="1">
      <alignment/>
      <protection locked="0"/>
    </xf>
    <xf numFmtId="168" fontId="0" fillId="33" borderId="36" xfId="0" applyNumberFormat="1" applyFill="1" applyBorder="1" applyAlignment="1" applyProtection="1">
      <alignment/>
      <protection locked="0"/>
    </xf>
    <xf numFmtId="168" fontId="0" fillId="33" borderId="37" xfId="0" applyNumberFormat="1" applyFill="1" applyBorder="1" applyAlignment="1" applyProtection="1">
      <alignment/>
      <protection locked="0"/>
    </xf>
    <xf numFmtId="168" fontId="0" fillId="33" borderId="38" xfId="0" applyNumberFormat="1" applyFill="1" applyBorder="1" applyAlignment="1" applyProtection="1">
      <alignment/>
      <protection locked="0"/>
    </xf>
    <xf numFmtId="169" fontId="0" fillId="0" borderId="0" xfId="0" applyNumberFormat="1" applyAlignment="1">
      <alignment/>
    </xf>
    <xf numFmtId="169" fontId="4" fillId="33" borderId="0" xfId="0" applyNumberFormat="1" applyFont="1" applyFill="1" applyAlignment="1" quotePrefix="1">
      <alignment horizontal="left"/>
    </xf>
    <xf numFmtId="1" fontId="4" fillId="33" borderId="42" xfId="0" applyNumberFormat="1" applyFont="1" applyFill="1" applyBorder="1" applyAlignment="1" quotePrefix="1">
      <alignment horizontal="left"/>
    </xf>
    <xf numFmtId="2" fontId="0" fillId="33" borderId="26" xfId="0" applyNumberFormat="1" applyFill="1" applyBorder="1" applyAlignment="1">
      <alignment shrinkToFit="1"/>
    </xf>
    <xf numFmtId="0" fontId="4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A36">
      <selection activeCell="E44" sqref="E44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 t="s">
        <v>71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05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07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06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08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06"/>
      <c r="P12" s="13"/>
      <c r="Q12" s="13"/>
      <c r="S12" s="79" t="s">
        <v>60</v>
      </c>
      <c r="T12" s="107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06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5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43936</v>
      </c>
      <c r="B16" s="123">
        <f>A16</f>
        <v>43936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43937</v>
      </c>
      <c r="B17" s="123">
        <f aca="true" t="shared" si="1" ref="B17:B45">A17</f>
        <v>43937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5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5">A17+1</f>
        <v>43938</v>
      </c>
      <c r="B18" s="123">
        <f t="shared" si="1"/>
        <v>43938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43939</v>
      </c>
      <c r="B19" s="123">
        <f t="shared" si="1"/>
        <v>43939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43940</v>
      </c>
      <c r="B20" s="123">
        <f t="shared" si="1"/>
        <v>43940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43941</v>
      </c>
      <c r="B21" s="123">
        <f t="shared" si="1"/>
        <v>43941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43942</v>
      </c>
      <c r="B22" s="123">
        <f t="shared" si="1"/>
        <v>43942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43943</v>
      </c>
      <c r="B23" s="123">
        <f t="shared" si="1"/>
        <v>43943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43944</v>
      </c>
      <c r="B24" s="123">
        <f t="shared" si="1"/>
        <v>43944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43945</v>
      </c>
      <c r="B25" s="123">
        <f t="shared" si="1"/>
        <v>43945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43946</v>
      </c>
      <c r="B26" s="123">
        <f t="shared" si="1"/>
        <v>43946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43947</v>
      </c>
      <c r="B27" s="123">
        <f t="shared" si="1"/>
        <v>43947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43948</v>
      </c>
      <c r="B28" s="123">
        <f t="shared" si="1"/>
        <v>43948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43949</v>
      </c>
      <c r="B29" s="123">
        <f t="shared" si="1"/>
        <v>43949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43950</v>
      </c>
      <c r="B30" s="123">
        <f t="shared" si="1"/>
        <v>43950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43951</v>
      </c>
      <c r="B31" s="123">
        <f t="shared" si="1"/>
        <v>43951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43952</v>
      </c>
      <c r="B32" s="123">
        <f t="shared" si="1"/>
        <v>43952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>
        <f t="shared" si="3"/>
        <v>43953</v>
      </c>
      <c r="B33" s="123">
        <f t="shared" si="1"/>
        <v>43953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>
        <f t="shared" si="3"/>
        <v>43954</v>
      </c>
      <c r="B34" s="123">
        <f t="shared" si="1"/>
        <v>43954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>
        <f t="shared" si="3"/>
        <v>43955</v>
      </c>
      <c r="B35" s="123">
        <f t="shared" si="1"/>
        <v>43955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>
        <f t="shared" si="3"/>
        <v>43956</v>
      </c>
      <c r="B36" s="123">
        <f t="shared" si="1"/>
        <v>43956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>
        <f t="shared" si="3"/>
        <v>43957</v>
      </c>
      <c r="B37" s="123">
        <f t="shared" si="1"/>
        <v>43957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>
        <f t="shared" si="3"/>
        <v>43958</v>
      </c>
      <c r="B38" s="123">
        <f t="shared" si="1"/>
        <v>43958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>
        <f t="shared" si="3"/>
        <v>43959</v>
      </c>
      <c r="B39" s="123">
        <f t="shared" si="1"/>
        <v>43959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>
        <f t="shared" si="3"/>
        <v>43960</v>
      </c>
      <c r="B40" s="123">
        <f t="shared" si="1"/>
        <v>43960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>
        <f t="shared" si="3"/>
        <v>43961</v>
      </c>
      <c r="B41" s="123">
        <f t="shared" si="1"/>
        <v>43961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>
        <f t="shared" si="3"/>
        <v>43962</v>
      </c>
      <c r="B42" s="123">
        <f t="shared" si="1"/>
        <v>43962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>
        <f t="shared" si="3"/>
        <v>43963</v>
      </c>
      <c r="B43" s="123">
        <f t="shared" si="1"/>
        <v>43963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>
        <f t="shared" si="3"/>
        <v>43964</v>
      </c>
      <c r="B44" s="123">
        <f t="shared" si="1"/>
        <v>43964</v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>
        <f t="shared" si="3"/>
        <v>43965</v>
      </c>
      <c r="B45" s="123">
        <f t="shared" si="1"/>
        <v>43965</v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91"/>
      <c r="B46" s="92"/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/>
      <c r="P46" s="68"/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/>
      <c r="R50"/>
    </row>
    <row r="51" spans="17:18" ht="13.5">
      <c r="Q51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 s="85"/>
      <c r="R56"/>
    </row>
  </sheetData>
  <sheetProtection/>
  <mergeCells count="25">
    <mergeCell ref="C8:N8"/>
    <mergeCell ref="A1:Y1"/>
    <mergeCell ref="A2:Y2"/>
    <mergeCell ref="C3:J3"/>
    <mergeCell ref="C4:J4"/>
    <mergeCell ref="C5:J5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V10:Y10"/>
    <mergeCell ref="C11:D11"/>
    <mergeCell ref="E11:F11"/>
    <mergeCell ref="G11:H11"/>
    <mergeCell ref="I11:J11"/>
    <mergeCell ref="K11:L11"/>
    <mergeCell ref="M11:N11"/>
    <mergeCell ref="S11:T11"/>
  </mergeCells>
  <printOptions/>
  <pageMargins left="0.7" right="0.7" top="0.75" bottom="0.75" header="0.3" footer="0.3"/>
  <pageSetup fitToHeight="0" fitToWidth="1" horizontalDpi="600" verticalDpi="600" orientation="landscape" paperSize="9" scale="5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workbookViewId="0" topLeftCell="A10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 t="s">
        <v>80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13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15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14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16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14"/>
      <c r="P12" s="13"/>
      <c r="Q12" s="13"/>
      <c r="S12" s="79" t="s">
        <v>60</v>
      </c>
      <c r="T12" s="115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14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44211</v>
      </c>
      <c r="B16" s="123">
        <f>A16</f>
        <v>44211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44212</v>
      </c>
      <c r="B17" s="123">
        <f aca="true" t="shared" si="1" ref="B17:B46">A17</f>
        <v>44212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6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6">A17+1</f>
        <v>44213</v>
      </c>
      <c r="B18" s="123">
        <f t="shared" si="1"/>
        <v>44213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44214</v>
      </c>
      <c r="B19" s="123">
        <f t="shared" si="1"/>
        <v>44214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44215</v>
      </c>
      <c r="B20" s="123">
        <f t="shared" si="1"/>
        <v>44215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44216</v>
      </c>
      <c r="B21" s="123">
        <f t="shared" si="1"/>
        <v>44216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44217</v>
      </c>
      <c r="B22" s="123">
        <f t="shared" si="1"/>
        <v>44217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44218</v>
      </c>
      <c r="B23" s="123">
        <f t="shared" si="1"/>
        <v>44218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44219</v>
      </c>
      <c r="B24" s="123">
        <f t="shared" si="1"/>
        <v>44219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44220</v>
      </c>
      <c r="B25" s="123">
        <f t="shared" si="1"/>
        <v>44220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44221</v>
      </c>
      <c r="B26" s="123">
        <f t="shared" si="1"/>
        <v>44221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44222</v>
      </c>
      <c r="B27" s="123">
        <f t="shared" si="1"/>
        <v>44222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44223</v>
      </c>
      <c r="B28" s="123">
        <f t="shared" si="1"/>
        <v>44223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44224</v>
      </c>
      <c r="B29" s="123">
        <f t="shared" si="1"/>
        <v>44224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44225</v>
      </c>
      <c r="B30" s="123">
        <f t="shared" si="1"/>
        <v>44225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44226</v>
      </c>
      <c r="B31" s="123">
        <f t="shared" si="1"/>
        <v>44226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44227</v>
      </c>
      <c r="B32" s="123">
        <f t="shared" si="1"/>
        <v>44227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>
        <f t="shared" si="3"/>
        <v>44228</v>
      </c>
      <c r="B33" s="123">
        <f t="shared" si="1"/>
        <v>44228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>
        <f t="shared" si="3"/>
        <v>44229</v>
      </c>
      <c r="B34" s="123">
        <f t="shared" si="1"/>
        <v>44229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>
        <f t="shared" si="3"/>
        <v>44230</v>
      </c>
      <c r="B35" s="123">
        <f t="shared" si="1"/>
        <v>44230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>
        <f t="shared" si="3"/>
        <v>44231</v>
      </c>
      <c r="B36" s="123">
        <f t="shared" si="1"/>
        <v>44231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>
        <f t="shared" si="3"/>
        <v>44232</v>
      </c>
      <c r="B37" s="123">
        <f t="shared" si="1"/>
        <v>44232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>
        <f t="shared" si="3"/>
        <v>44233</v>
      </c>
      <c r="B38" s="123">
        <f t="shared" si="1"/>
        <v>44233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>
        <f t="shared" si="3"/>
        <v>44234</v>
      </c>
      <c r="B39" s="123">
        <f t="shared" si="1"/>
        <v>44234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>
        <f t="shared" si="3"/>
        <v>44235</v>
      </c>
      <c r="B40" s="123">
        <f t="shared" si="1"/>
        <v>44235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>
        <f t="shared" si="3"/>
        <v>44236</v>
      </c>
      <c r="B41" s="123">
        <f t="shared" si="1"/>
        <v>44236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>
        <f t="shared" si="3"/>
        <v>44237</v>
      </c>
      <c r="B42" s="123">
        <f t="shared" si="1"/>
        <v>44237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>
        <f t="shared" si="3"/>
        <v>44238</v>
      </c>
      <c r="B43" s="123">
        <f t="shared" si="1"/>
        <v>44238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>
        <f t="shared" si="3"/>
        <v>44239</v>
      </c>
      <c r="B44" s="123">
        <f t="shared" si="1"/>
        <v>44239</v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>
        <f t="shared" si="3"/>
        <v>44240</v>
      </c>
      <c r="B45" s="123">
        <f t="shared" si="1"/>
        <v>44240</v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122">
        <f t="shared" si="3"/>
        <v>44241</v>
      </c>
      <c r="B46" s="123">
        <f t="shared" si="1"/>
        <v>44241</v>
      </c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 s="85"/>
      <c r="R50"/>
    </row>
    <row r="51" spans="17:18" ht="13.5">
      <c r="Q51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/>
      <c r="R56"/>
    </row>
  </sheetData>
  <sheetProtection/>
  <mergeCells count="25">
    <mergeCell ref="V10:Y10"/>
    <mergeCell ref="C11:D11"/>
    <mergeCell ref="E11:F11"/>
    <mergeCell ref="G11:H11"/>
    <mergeCell ref="I11:J11"/>
    <mergeCell ref="K11:L11"/>
    <mergeCell ref="M11:N11"/>
    <mergeCell ref="S11:T11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C8:N8"/>
    <mergeCell ref="A1:Y1"/>
    <mergeCell ref="A2:Y2"/>
    <mergeCell ref="C3:J3"/>
    <mergeCell ref="C4:J4"/>
    <mergeCell ref="C5:J5"/>
  </mergeCells>
  <printOptions/>
  <pageMargins left="0.7" right="0.7" top="0.75" bottom="0.75" header="0.3" footer="0.3"/>
  <pageSetup fitToHeight="1" fitToWidth="1" horizontalDpi="600" verticalDpi="600" orientation="landscape" paperSize="9" scale="5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A25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>
        <v>43862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13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15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14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16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14"/>
      <c r="P12" s="13"/>
      <c r="Q12" s="13"/>
      <c r="S12" s="79" t="s">
        <v>60</v>
      </c>
      <c r="T12" s="115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14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7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44242</v>
      </c>
      <c r="B16" s="123">
        <f>A16</f>
        <v>44242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44243</v>
      </c>
      <c r="B17" s="123">
        <f aca="true" t="shared" si="1" ref="B17:B43">A17</f>
        <v>44243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7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3">A17+1</f>
        <v>44244</v>
      </c>
      <c r="B18" s="123">
        <f t="shared" si="1"/>
        <v>44244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44245</v>
      </c>
      <c r="B19" s="123">
        <f t="shared" si="1"/>
        <v>44245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44246</v>
      </c>
      <c r="B20" s="123">
        <f t="shared" si="1"/>
        <v>44246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44247</v>
      </c>
      <c r="B21" s="123">
        <f t="shared" si="1"/>
        <v>44247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44248</v>
      </c>
      <c r="B22" s="123">
        <f t="shared" si="1"/>
        <v>44248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44249</v>
      </c>
      <c r="B23" s="123">
        <f t="shared" si="1"/>
        <v>44249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44250</v>
      </c>
      <c r="B24" s="123">
        <f t="shared" si="1"/>
        <v>44250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44251</v>
      </c>
      <c r="B25" s="123">
        <f t="shared" si="1"/>
        <v>44251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44252</v>
      </c>
      <c r="B26" s="123">
        <f t="shared" si="1"/>
        <v>44252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44253</v>
      </c>
      <c r="B27" s="123">
        <f t="shared" si="1"/>
        <v>44253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44254</v>
      </c>
      <c r="B28" s="123">
        <f t="shared" si="1"/>
        <v>44254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44255</v>
      </c>
      <c r="B29" s="123">
        <f t="shared" si="1"/>
        <v>44255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5" ht="16.5" customHeight="1">
      <c r="A30" s="122">
        <f t="shared" si="3"/>
        <v>44256</v>
      </c>
      <c r="B30" s="123">
        <f t="shared" si="1"/>
        <v>44256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/>
      <c r="P30" s="68"/>
      <c r="Q30" s="99"/>
      <c r="S30" s="100"/>
      <c r="T30" s="103"/>
      <c r="V30" s="121"/>
      <c r="W30" s="18"/>
      <c r="X30" s="18"/>
      <c r="Y30" s="18"/>
    </row>
    <row r="31" spans="1:20" ht="16.5" customHeight="1" thickBot="1">
      <c r="A31" s="122">
        <f t="shared" si="3"/>
        <v>44257</v>
      </c>
      <c r="B31" s="123">
        <f t="shared" si="1"/>
        <v>44257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>P29+O31</f>
        <v>0</v>
      </c>
      <c r="Q31" s="69"/>
      <c r="S31" s="76"/>
      <c r="T31" s="80"/>
    </row>
    <row r="32" spans="1:25" ht="16.5" customHeight="1">
      <c r="A32" s="122">
        <f t="shared" si="3"/>
        <v>44258</v>
      </c>
      <c r="B32" s="123">
        <f t="shared" si="1"/>
        <v>44258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9"/>
      <c r="W32" s="10"/>
      <c r="X32" s="10"/>
      <c r="Y32" s="11"/>
    </row>
    <row r="33" spans="1:25" ht="16.5" customHeight="1">
      <c r="A33" s="122">
        <f t="shared" si="3"/>
        <v>44259</v>
      </c>
      <c r="B33" s="123">
        <f t="shared" si="1"/>
        <v>44259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56</v>
      </c>
      <c r="W33" s="31"/>
      <c r="X33" s="32"/>
      <c r="Y33" s="19"/>
    </row>
    <row r="34" spans="1:25" ht="16.5" customHeight="1">
      <c r="A34" s="122">
        <f t="shared" si="3"/>
        <v>44260</v>
      </c>
      <c r="B34" s="123">
        <f t="shared" si="1"/>
        <v>44260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30" t="s">
        <v>35</v>
      </c>
      <c r="W34" s="31"/>
      <c r="X34" s="32"/>
      <c r="Y34" s="19"/>
    </row>
    <row r="35" spans="1:25" ht="16.5" customHeight="1" thickBot="1">
      <c r="A35" s="122">
        <f t="shared" si="3"/>
        <v>44261</v>
      </c>
      <c r="B35" s="123">
        <f t="shared" si="1"/>
        <v>44261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W35" s="18"/>
      <c r="X35" s="32"/>
      <c r="Y35" s="19"/>
    </row>
    <row r="36" spans="1:25" ht="16.5" customHeight="1">
      <c r="A36" s="122">
        <f t="shared" si="3"/>
        <v>44262</v>
      </c>
      <c r="B36" s="123">
        <f t="shared" si="1"/>
        <v>44262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12"/>
      <c r="X36" s="47"/>
      <c r="Y36" s="48"/>
    </row>
    <row r="37" spans="1:25" ht="16.5" customHeight="1" thickBot="1">
      <c r="A37" s="122">
        <f t="shared" si="3"/>
        <v>44263</v>
      </c>
      <c r="B37" s="123">
        <f t="shared" si="1"/>
        <v>44263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30" t="s">
        <v>36</v>
      </c>
      <c r="W37" s="31"/>
      <c r="X37" s="49"/>
      <c r="Y37" s="50"/>
    </row>
    <row r="38" spans="1:25" ht="16.5" customHeight="1" thickBot="1">
      <c r="A38" s="122">
        <f t="shared" si="3"/>
        <v>44264</v>
      </c>
      <c r="B38" s="123">
        <f t="shared" si="1"/>
        <v>44264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12"/>
      <c r="W38" s="18"/>
      <c r="X38" s="32"/>
      <c r="Y38" s="19"/>
    </row>
    <row r="39" spans="1:25" ht="16.5" customHeight="1">
      <c r="A39" s="122">
        <f t="shared" si="3"/>
        <v>44265</v>
      </c>
      <c r="B39" s="123">
        <f t="shared" si="1"/>
        <v>44265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30" t="s">
        <v>37</v>
      </c>
      <c r="W39" s="18"/>
      <c r="X39" s="81"/>
      <c r="Y39" s="82"/>
    </row>
    <row r="40" spans="1:25" ht="16.5" customHeight="1" thickBot="1">
      <c r="A40" s="122">
        <f t="shared" si="3"/>
        <v>44266</v>
      </c>
      <c r="B40" s="123">
        <f t="shared" si="1"/>
        <v>44266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84"/>
      <c r="Y40" s="83"/>
    </row>
    <row r="41" spans="1:25" ht="16.5" customHeight="1" thickBot="1">
      <c r="A41" s="122">
        <f t="shared" si="3"/>
        <v>44267</v>
      </c>
      <c r="B41" s="123">
        <f t="shared" si="1"/>
        <v>44267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W41" s="18"/>
      <c r="X41" s="18"/>
      <c r="Y41" s="19"/>
    </row>
    <row r="42" spans="1:25" ht="16.5" customHeight="1">
      <c r="A42" s="122">
        <f t="shared" si="3"/>
        <v>44268</v>
      </c>
      <c r="B42" s="123">
        <f t="shared" si="1"/>
        <v>44268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12"/>
      <c r="X42" s="47"/>
      <c r="Y42" s="48"/>
    </row>
    <row r="43" spans="1:25" ht="16.5" customHeight="1" thickBot="1">
      <c r="A43" s="122">
        <f t="shared" si="3"/>
        <v>44269</v>
      </c>
      <c r="B43" s="123">
        <f t="shared" si="1"/>
        <v>44269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30" t="s">
        <v>38</v>
      </c>
      <c r="W43" s="31"/>
      <c r="X43" s="49"/>
      <c r="Y43" s="50"/>
    </row>
    <row r="44" spans="1:25" ht="16.5" customHeight="1" thickBot="1">
      <c r="A44" s="122">
        <f>IF(DAY(A43)=13,A43+1,"")</f>
      </c>
      <c r="B44" s="123">
        <f>IF(A44="","",A44)</f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12"/>
      <c r="W44" s="18"/>
      <c r="X44" s="18"/>
      <c r="Y44" s="19"/>
    </row>
    <row r="45" spans="1:25" ht="16.5" customHeight="1">
      <c r="A45" s="122">
        <f>IF(A44="","",IF(DAY(A44)=13,A44+1,""))</f>
      </c>
      <c r="B45" s="123">
        <f>IF(A45="","",A45)</f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30" t="s">
        <v>37</v>
      </c>
      <c r="W45" s="18"/>
      <c r="X45" s="81"/>
      <c r="Y45" s="82"/>
    </row>
    <row r="46" spans="1:25" ht="16.5" customHeight="1" thickBot="1">
      <c r="A46" s="122"/>
      <c r="B46" s="123"/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69"/>
      <c r="S46" s="76"/>
      <c r="T46" s="80"/>
      <c r="V46" s="12"/>
      <c r="W46" s="18"/>
      <c r="X46" s="84"/>
      <c r="Y46" s="83"/>
    </row>
    <row r="47" spans="1:25" ht="15" thickBot="1">
      <c r="A47" s="91"/>
      <c r="B47" s="92"/>
      <c r="C47" s="61"/>
      <c r="D47" s="62"/>
      <c r="E47" s="63"/>
      <c r="F47" s="64"/>
      <c r="G47" s="61"/>
      <c r="H47" s="62"/>
      <c r="I47" s="65"/>
      <c r="J47" s="66"/>
      <c r="K47" s="61"/>
      <c r="L47" s="62"/>
      <c r="M47" s="65"/>
      <c r="N47" s="66"/>
      <c r="O47" s="67">
        <f t="shared" si="0"/>
        <v>0</v>
      </c>
      <c r="P47" s="68">
        <f t="shared" si="2"/>
        <v>0</v>
      </c>
      <c r="Q47" s="34"/>
      <c r="S47" s="77"/>
      <c r="T47" s="78"/>
      <c r="V47" s="33"/>
      <c r="W47" s="15"/>
      <c r="X47" s="15"/>
      <c r="Y47" s="17"/>
    </row>
    <row r="48" spans="3:10" ht="15" thickBot="1">
      <c r="C48" s="93"/>
      <c r="D48" s="93"/>
      <c r="E48" s="93"/>
      <c r="F48" s="93"/>
      <c r="G48" s="93"/>
      <c r="H48" s="93"/>
      <c r="I48" s="93"/>
      <c r="J48" s="93"/>
    </row>
    <row r="49" spans="12:15" ht="15" thickBot="1">
      <c r="L49" t="s">
        <v>39</v>
      </c>
      <c r="O49" s="35">
        <f>SUM(O16:O47)</f>
        <v>0</v>
      </c>
    </row>
    <row r="51" spans="17:18" ht="13.5">
      <c r="Q51" s="85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/>
      <c r="R56"/>
    </row>
    <row r="57" spans="17:18" ht="13.5">
      <c r="Q57"/>
      <c r="R57"/>
    </row>
  </sheetData>
  <sheetProtection/>
  <mergeCells count="25">
    <mergeCell ref="V10:Y10"/>
    <mergeCell ref="C11:D11"/>
    <mergeCell ref="E11:F11"/>
    <mergeCell ref="G11:H11"/>
    <mergeCell ref="I11:J11"/>
    <mergeCell ref="K11:L11"/>
    <mergeCell ref="M11:N11"/>
    <mergeCell ref="S11:T11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C8:N8"/>
    <mergeCell ref="A1:Y1"/>
    <mergeCell ref="A2:Y2"/>
    <mergeCell ref="C3:J3"/>
    <mergeCell ref="C4:J4"/>
    <mergeCell ref="C5:J5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0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>
        <v>43891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13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15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14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16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14"/>
      <c r="P12" s="13"/>
      <c r="Q12" s="13"/>
      <c r="S12" s="79" t="s">
        <v>60</v>
      </c>
      <c r="T12" s="115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14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44270</v>
      </c>
      <c r="B16" s="123">
        <f>A16</f>
        <v>44270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44271</v>
      </c>
      <c r="B17" s="123">
        <f aca="true" t="shared" si="1" ref="B17:B32">A17</f>
        <v>44271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6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32">A17+1</f>
        <v>44272</v>
      </c>
      <c r="B18" s="123">
        <f t="shared" si="1"/>
        <v>44272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44273</v>
      </c>
      <c r="B19" s="123">
        <f t="shared" si="1"/>
        <v>44273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44274</v>
      </c>
      <c r="B20" s="123">
        <f t="shared" si="1"/>
        <v>44274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44275</v>
      </c>
      <c r="B21" s="123">
        <f t="shared" si="1"/>
        <v>44275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44276</v>
      </c>
      <c r="B22" s="123">
        <f t="shared" si="1"/>
        <v>44276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44277</v>
      </c>
      <c r="B23" s="123">
        <f t="shared" si="1"/>
        <v>44277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44278</v>
      </c>
      <c r="B24" s="123">
        <f t="shared" si="1"/>
        <v>44278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44279</v>
      </c>
      <c r="B25" s="123">
        <f t="shared" si="1"/>
        <v>44279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44280</v>
      </c>
      <c r="B26" s="123">
        <f t="shared" si="1"/>
        <v>44280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44281</v>
      </c>
      <c r="B27" s="123">
        <f t="shared" si="1"/>
        <v>44281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44282</v>
      </c>
      <c r="B28" s="123">
        <f t="shared" si="1"/>
        <v>44282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44283</v>
      </c>
      <c r="B29" s="123">
        <f t="shared" si="1"/>
        <v>44283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44284</v>
      </c>
      <c r="B30" s="123">
        <f t="shared" si="1"/>
        <v>44284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44285</v>
      </c>
      <c r="B31" s="123">
        <f t="shared" si="1"/>
        <v>44285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44286</v>
      </c>
      <c r="B32" s="123">
        <f t="shared" si="1"/>
        <v>44286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/>
      <c r="B33" s="123"/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/>
      <c r="B34" s="123"/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/>
      <c r="B35" s="123"/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/>
      <c r="B36" s="123"/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/>
      <c r="B37" s="123"/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/>
      <c r="B38" s="123"/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/>
      <c r="B39" s="123"/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/>
      <c r="B40" s="123"/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/>
      <c r="B41" s="123"/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/>
      <c r="B42" s="123"/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/>
      <c r="B43" s="123"/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/>
      <c r="B44" s="123"/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/>
      <c r="B45" s="123"/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122"/>
      <c r="B46" s="123"/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 s="85"/>
      <c r="R50"/>
    </row>
    <row r="51" spans="17:18" ht="13.5">
      <c r="Q51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/>
      <c r="R56"/>
    </row>
  </sheetData>
  <sheetProtection/>
  <mergeCells count="25">
    <mergeCell ref="V10:Y10"/>
    <mergeCell ref="C11:D11"/>
    <mergeCell ref="E11:F11"/>
    <mergeCell ref="G11:H11"/>
    <mergeCell ref="I11:J11"/>
    <mergeCell ref="K11:L11"/>
    <mergeCell ref="M11:N11"/>
    <mergeCell ref="S11:T11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C8:N8"/>
    <mergeCell ref="A1:Y1"/>
    <mergeCell ref="A2:Y2"/>
    <mergeCell ref="C3:J3"/>
    <mergeCell ref="C4:J4"/>
    <mergeCell ref="C5:J5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7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>
        <v>43922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17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19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18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20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18"/>
      <c r="P12" s="13"/>
      <c r="Q12" s="13"/>
      <c r="S12" s="79" t="s">
        <v>60</v>
      </c>
      <c r="T12" s="119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18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44287</v>
      </c>
      <c r="B16" s="123">
        <f aca="true" t="shared" si="1" ref="B16:B29">A16</f>
        <v>44287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 aca="true" t="shared" si="2" ref="A17:A29">A16+1</f>
        <v>44288</v>
      </c>
      <c r="B17" s="123">
        <f t="shared" si="1"/>
        <v>44288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3" ref="P17:P46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t="shared" si="2"/>
        <v>44289</v>
      </c>
      <c r="B18" s="123">
        <f t="shared" si="1"/>
        <v>44289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3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2"/>
        <v>44290</v>
      </c>
      <c r="B19" s="123">
        <f t="shared" si="1"/>
        <v>44290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3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2"/>
        <v>44291</v>
      </c>
      <c r="B20" s="123">
        <f t="shared" si="1"/>
        <v>44291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3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2"/>
        <v>44292</v>
      </c>
      <c r="B21" s="123">
        <f t="shared" si="1"/>
        <v>44292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3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2"/>
        <v>44293</v>
      </c>
      <c r="B22" s="123">
        <f t="shared" si="1"/>
        <v>44293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3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2"/>
        <v>44294</v>
      </c>
      <c r="B23" s="123">
        <f t="shared" si="1"/>
        <v>44294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3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2"/>
        <v>44295</v>
      </c>
      <c r="B24" s="123">
        <f t="shared" si="1"/>
        <v>44295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3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2"/>
        <v>44296</v>
      </c>
      <c r="B25" s="123">
        <f t="shared" si="1"/>
        <v>44296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3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2"/>
        <v>44297</v>
      </c>
      <c r="B26" s="123">
        <f t="shared" si="1"/>
        <v>44297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3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2"/>
        <v>44298</v>
      </c>
      <c r="B27" s="123">
        <f t="shared" si="1"/>
        <v>44298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3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2"/>
        <v>44299</v>
      </c>
      <c r="B28" s="123">
        <f t="shared" si="1"/>
        <v>44299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3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2"/>
        <v>44300</v>
      </c>
      <c r="B29" s="123">
        <f t="shared" si="1"/>
        <v>44300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3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/>
      <c r="B30" s="123"/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3"/>
        <v>0</v>
      </c>
      <c r="Q30" s="69"/>
      <c r="S30" s="76"/>
      <c r="T30" s="80"/>
    </row>
    <row r="31" spans="1:25" ht="16.5" customHeight="1">
      <c r="A31" s="122"/>
      <c r="B31" s="123"/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3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/>
      <c r="B32" s="123"/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3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/>
      <c r="B33" s="123"/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3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/>
      <c r="B34" s="123"/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3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/>
      <c r="B35" s="123"/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3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/>
      <c r="B36" s="123"/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3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/>
      <c r="B37" s="123"/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3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/>
      <c r="B38" s="123"/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3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/>
      <c r="B39" s="123"/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3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/>
      <c r="B40" s="123"/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3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/>
      <c r="B41" s="123"/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3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/>
      <c r="B42" s="123"/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3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/>
      <c r="B43" s="123"/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3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/>
      <c r="B44" s="123"/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3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/>
      <c r="B45" s="123"/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3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122"/>
      <c r="B46" s="123"/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3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 s="85"/>
      <c r="R50"/>
    </row>
    <row r="51" spans="17:18" ht="13.5">
      <c r="Q51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/>
      <c r="R56"/>
    </row>
  </sheetData>
  <sheetProtection/>
  <mergeCells count="25">
    <mergeCell ref="V10:Y10"/>
    <mergeCell ref="C11:D11"/>
    <mergeCell ref="E11:F11"/>
    <mergeCell ref="G11:H11"/>
    <mergeCell ref="I11:J11"/>
    <mergeCell ref="K11:L11"/>
    <mergeCell ref="M11:N11"/>
    <mergeCell ref="S11:T11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C8:N8"/>
    <mergeCell ref="A1:Y1"/>
    <mergeCell ref="A2:Y2"/>
    <mergeCell ref="C3:J3"/>
    <mergeCell ref="C4:J4"/>
    <mergeCell ref="C5:J5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88" zoomScaleNormal="88" workbookViewId="0" topLeftCell="A1">
      <selection activeCell="M29" sqref="M29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14" width="4.7109375" style="0" customWidth="1"/>
    <col min="15" max="16" width="9.421875" style="0" bestFit="1" customWidth="1"/>
    <col min="17" max="17" width="23.421875" style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11.00390625" style="0" customWidth="1"/>
    <col min="24" max="24" width="11.28125" style="0" customWidth="1"/>
    <col min="25" max="25" width="37.28125" style="0" customWidth="1"/>
    <col min="26" max="26" width="2.28125" style="0" customWidth="1"/>
    <col min="27" max="27" width="8.8515625" style="0" customWidth="1"/>
    <col min="28" max="28" width="21.7109375" style="0" hidden="1" customWidth="1"/>
    <col min="29" max="29" width="10.8515625" style="0" hidden="1" customWidth="1"/>
    <col min="30" max="30" width="10.140625" style="0" hidden="1" customWidth="1"/>
    <col min="31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30" ht="13.5">
      <c r="A3" s="137" t="s">
        <v>0</v>
      </c>
      <c r="C3" s="182"/>
      <c r="D3" s="183"/>
      <c r="E3" s="183"/>
      <c r="F3" s="183"/>
      <c r="G3" s="183"/>
      <c r="H3" s="183"/>
      <c r="I3" s="183"/>
      <c r="J3" s="184"/>
      <c r="S3" s="46" t="s">
        <v>46</v>
      </c>
      <c r="T3" s="72"/>
      <c r="U3" s="10"/>
      <c r="V3" s="10"/>
      <c r="W3" s="10"/>
      <c r="X3" s="10"/>
      <c r="Y3" s="11"/>
      <c r="AB3" s="133" t="str">
        <f>TEXT(AC3,"mmmm")&amp;" / "&amp;TEXT(AC4,"mmmm")</f>
        <v>January / February</v>
      </c>
      <c r="AC3" s="133">
        <v>25569</v>
      </c>
      <c r="AD3" s="133">
        <f>VLOOKUP(Q4,AB3:AC15,2,FALSE)</f>
        <v>25659</v>
      </c>
    </row>
    <row r="4" spans="1:29" ht="15" thickBot="1">
      <c r="A4" s="2"/>
      <c r="C4" s="185"/>
      <c r="D4" s="186"/>
      <c r="E4" s="186"/>
      <c r="F4" s="186"/>
      <c r="G4" s="186"/>
      <c r="H4" s="186"/>
      <c r="I4" s="186"/>
      <c r="J4" s="187"/>
      <c r="P4" s="2" t="s">
        <v>1</v>
      </c>
      <c r="Q4" s="134" t="s">
        <v>71</v>
      </c>
      <c r="S4" s="12" t="s">
        <v>47</v>
      </c>
      <c r="T4" s="18"/>
      <c r="U4" s="18"/>
      <c r="V4" s="18"/>
      <c r="W4" s="18"/>
      <c r="X4" s="18"/>
      <c r="Y4" s="19"/>
      <c r="AB4" s="133" t="str">
        <f>TEXT(AC4,"mmmm")&amp;" / "&amp;TEXT(AC5,"mmmm")</f>
        <v>February / March</v>
      </c>
      <c r="AC4" s="133">
        <v>25600</v>
      </c>
    </row>
    <row r="5" spans="1:29" ht="15" thickBot="1">
      <c r="A5" s="137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P5" s="2" t="s">
        <v>82</v>
      </c>
      <c r="Q5" s="135">
        <v>2020</v>
      </c>
      <c r="S5" s="12" t="s">
        <v>48</v>
      </c>
      <c r="T5" s="18"/>
      <c r="U5" s="18"/>
      <c r="V5" s="18"/>
      <c r="W5" s="18"/>
      <c r="X5" s="18"/>
      <c r="Y5" s="19"/>
      <c r="AB5" s="133" t="str">
        <f>TEXT(AC5,"mmmm")</f>
        <v>March</v>
      </c>
      <c r="AC5" s="133">
        <v>25628</v>
      </c>
    </row>
    <row r="6" spans="1:29" ht="15" thickBot="1">
      <c r="A6" s="137" t="s">
        <v>40</v>
      </c>
      <c r="C6" s="4"/>
      <c r="E6" s="136"/>
      <c r="F6" s="9" t="s">
        <v>3</v>
      </c>
      <c r="G6" s="10"/>
      <c r="H6" s="10"/>
      <c r="L6" s="3">
        <v>168</v>
      </c>
      <c r="S6" s="12" t="s">
        <v>50</v>
      </c>
      <c r="T6" s="18"/>
      <c r="U6" s="18"/>
      <c r="V6" s="18"/>
      <c r="W6" s="18"/>
      <c r="X6" s="18"/>
      <c r="Y6" s="19"/>
      <c r="AB6" s="133" t="str">
        <f>TEXT(AC6,"mmmm")</f>
        <v>April</v>
      </c>
      <c r="AC6" s="133">
        <v>25659</v>
      </c>
    </row>
    <row r="7" spans="3:29" ht="15" thickBot="1">
      <c r="C7" s="4"/>
      <c r="S7" s="33" t="s">
        <v>64</v>
      </c>
      <c r="T7" s="15"/>
      <c r="U7" s="15"/>
      <c r="V7" s="15"/>
      <c r="W7" s="15"/>
      <c r="X7" s="15"/>
      <c r="Y7" s="17"/>
      <c r="AB7" s="133" t="str">
        <f aca="true" t="shared" si="0" ref="AB7:AB14">TEXT(AC7,"mmmm")&amp;" / "&amp;TEXT(AC8,"mmmm")</f>
        <v>April / May</v>
      </c>
      <c r="AC7" s="133">
        <v>25659</v>
      </c>
    </row>
    <row r="8" spans="1:29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  <c r="AB8" s="133" t="str">
        <f t="shared" si="0"/>
        <v>May / June</v>
      </c>
      <c r="AC8" s="133">
        <v>25689</v>
      </c>
    </row>
    <row r="9" spans="1:29" ht="13.5">
      <c r="A9" s="6" t="s">
        <v>4</v>
      </c>
      <c r="B9" s="86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  <c r="AB9" s="133" t="str">
        <f t="shared" si="0"/>
        <v>June / July</v>
      </c>
      <c r="AC9" s="133">
        <v>25720</v>
      </c>
    </row>
    <row r="10" spans="1:29" ht="13.5">
      <c r="A10" s="12"/>
      <c r="B10" s="87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88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  <c r="AB10" s="133" t="str">
        <f t="shared" si="0"/>
        <v>July / August</v>
      </c>
      <c r="AC10" s="133">
        <v>25750</v>
      </c>
    </row>
    <row r="11" spans="1:29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89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  <c r="AB11" s="133" t="str">
        <f t="shared" si="0"/>
        <v>August / September</v>
      </c>
      <c r="AC11" s="133">
        <v>25781</v>
      </c>
    </row>
    <row r="12" spans="1:29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88"/>
      <c r="P12" s="13"/>
      <c r="Q12" s="13"/>
      <c r="S12" s="79" t="s">
        <v>60</v>
      </c>
      <c r="T12" s="87" t="s">
        <v>61</v>
      </c>
      <c r="V12" s="26"/>
      <c r="W12" s="170"/>
      <c r="X12" s="170"/>
      <c r="Y12" s="171"/>
      <c r="AB12" s="133" t="str">
        <f t="shared" si="0"/>
        <v>September / October</v>
      </c>
      <c r="AC12" s="133">
        <v>25812</v>
      </c>
    </row>
    <row r="13" spans="1:29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88"/>
      <c r="P13" s="13"/>
      <c r="Q13" s="13"/>
      <c r="S13" s="73"/>
      <c r="T13" s="25"/>
      <c r="V13" s="26"/>
      <c r="W13" s="170"/>
      <c r="X13" s="170"/>
      <c r="Y13" s="171"/>
      <c r="AB13" s="133" t="str">
        <f t="shared" si="0"/>
        <v>October / November</v>
      </c>
      <c r="AC13" s="133">
        <v>25842</v>
      </c>
    </row>
    <row r="14" spans="1:29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70" t="s">
        <v>42</v>
      </c>
      <c r="X14" s="170"/>
      <c r="Y14" s="171"/>
      <c r="AB14" s="133" t="str">
        <f t="shared" si="0"/>
        <v>November / December</v>
      </c>
      <c r="AC14" s="133">
        <v>25873</v>
      </c>
    </row>
    <row r="15" spans="1:29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8"/>
      <c r="P15" s="68"/>
      <c r="Q15" s="69"/>
      <c r="S15" s="76"/>
      <c r="T15" s="80"/>
      <c r="V15" s="26" t="s">
        <v>19</v>
      </c>
      <c r="W15" s="170" t="s">
        <v>20</v>
      </c>
      <c r="X15" s="170"/>
      <c r="Y15" s="171"/>
      <c r="AB15" s="133" t="str">
        <f>TEXT(AC15,"mmmm")&amp;" / "&amp;TEXT(AC3,"mmmm")</f>
        <v>December / January</v>
      </c>
      <c r="AC15" s="133">
        <v>25903</v>
      </c>
    </row>
    <row r="16" spans="1:25" ht="16.5" customHeight="1">
      <c r="A16" s="122">
        <f>IF(Q4=AB6,DATE(Q5,MONTH(AD3),1),DATE(Q5,MONTH(AD3),15))</f>
        <v>43936</v>
      </c>
      <c r="B16" s="126">
        <f>A16</f>
        <v>43936</v>
      </c>
      <c r="C16" s="127"/>
      <c r="D16" s="128"/>
      <c r="E16" s="129"/>
      <c r="F16" s="130"/>
      <c r="G16" s="127"/>
      <c r="H16" s="128"/>
      <c r="I16" s="131"/>
      <c r="J16" s="132"/>
      <c r="K16" s="127"/>
      <c r="L16" s="128"/>
      <c r="M16" s="131"/>
      <c r="N16" s="132"/>
      <c r="O16" s="67">
        <f aca="true" t="shared" si="1" ref="O16:O46">(IF(E16="",0,IF(E16=0,24,E16))+IF(I16="",0,IF(I16=0,24,I16))+IF(M16="",0,IF(M16=0,24,M16))-IF(OR(C16="",C16=24),0,C16)-IF(OR(G16="",G16=24),0,G16)-IF(OR(K16="",K16=24),0,K16))+((F16+J16+N16-L16-H16-D16)/60)</f>
        <v>0</v>
      </c>
      <c r="P16" s="68">
        <f>O16</f>
        <v>0</v>
      </c>
      <c r="Q16" s="69"/>
      <c r="S16" s="76"/>
      <c r="T16" s="80"/>
      <c r="V16" s="26" t="s">
        <v>21</v>
      </c>
      <c r="W16" s="170" t="s">
        <v>22</v>
      </c>
      <c r="X16" s="170"/>
      <c r="Y16" s="171"/>
    </row>
    <row r="17" spans="1:25" ht="16.5" customHeight="1">
      <c r="A17" s="124">
        <f>A16+1</f>
        <v>43937</v>
      </c>
      <c r="B17" s="126">
        <f aca="true" t="shared" si="2" ref="B17:B46">A17</f>
        <v>43937</v>
      </c>
      <c r="C17" s="127"/>
      <c r="D17" s="128"/>
      <c r="E17" s="129"/>
      <c r="F17" s="130"/>
      <c r="G17" s="127"/>
      <c r="H17" s="128"/>
      <c r="I17" s="131"/>
      <c r="J17" s="132"/>
      <c r="K17" s="127"/>
      <c r="L17" s="128"/>
      <c r="M17" s="131"/>
      <c r="N17" s="132"/>
      <c r="O17" s="67">
        <f t="shared" si="1"/>
        <v>0</v>
      </c>
      <c r="P17" s="68">
        <f aca="true" t="shared" si="3" ref="P17:P46">P16+O17</f>
        <v>0</v>
      </c>
      <c r="Q17" s="69"/>
      <c r="S17" s="76"/>
      <c r="T17" s="80"/>
      <c r="V17" s="26" t="s">
        <v>54</v>
      </c>
      <c r="W17" s="170" t="s">
        <v>59</v>
      </c>
      <c r="X17" s="170"/>
      <c r="Y17" s="171"/>
    </row>
    <row r="18" spans="1:25" ht="16.5" customHeight="1">
      <c r="A18" s="124">
        <f aca="true" t="shared" si="4" ref="A18:A29">A17+1</f>
        <v>43938</v>
      </c>
      <c r="B18" s="126">
        <f t="shared" si="2"/>
        <v>43938</v>
      </c>
      <c r="C18" s="127"/>
      <c r="D18" s="128"/>
      <c r="E18" s="129"/>
      <c r="F18" s="130"/>
      <c r="G18" s="127"/>
      <c r="H18" s="128"/>
      <c r="I18" s="131"/>
      <c r="J18" s="132"/>
      <c r="K18" s="127"/>
      <c r="L18" s="128"/>
      <c r="M18" s="131"/>
      <c r="N18" s="132"/>
      <c r="O18" s="67">
        <f t="shared" si="1"/>
        <v>0</v>
      </c>
      <c r="P18" s="68">
        <f t="shared" si="3"/>
        <v>0</v>
      </c>
      <c r="Q18" s="69"/>
      <c r="S18" s="76"/>
      <c r="T18" s="80"/>
      <c r="V18" s="26" t="s">
        <v>23</v>
      </c>
      <c r="W18" s="170" t="s">
        <v>58</v>
      </c>
      <c r="X18" s="170"/>
      <c r="Y18" s="171"/>
    </row>
    <row r="19" spans="1:25" ht="16.5" customHeight="1">
      <c r="A19" s="124">
        <f t="shared" si="4"/>
        <v>43939</v>
      </c>
      <c r="B19" s="126">
        <f t="shared" si="2"/>
        <v>43939</v>
      </c>
      <c r="C19" s="127"/>
      <c r="D19" s="128"/>
      <c r="E19" s="129"/>
      <c r="F19" s="130"/>
      <c r="G19" s="127"/>
      <c r="H19" s="128"/>
      <c r="I19" s="131"/>
      <c r="J19" s="132"/>
      <c r="K19" s="127"/>
      <c r="L19" s="128"/>
      <c r="M19" s="131"/>
      <c r="N19" s="132"/>
      <c r="O19" s="67">
        <f t="shared" si="1"/>
        <v>0</v>
      </c>
      <c r="P19" s="68">
        <f t="shared" si="3"/>
        <v>0</v>
      </c>
      <c r="Q19" s="69"/>
      <c r="S19" s="76"/>
      <c r="T19" s="80"/>
      <c r="V19" s="26" t="s">
        <v>24</v>
      </c>
      <c r="W19" s="170" t="s">
        <v>25</v>
      </c>
      <c r="X19" s="170"/>
      <c r="Y19" s="171"/>
    </row>
    <row r="20" spans="1:25" ht="16.5" customHeight="1">
      <c r="A20" s="124">
        <f t="shared" si="4"/>
        <v>43940</v>
      </c>
      <c r="B20" s="126">
        <f t="shared" si="2"/>
        <v>43940</v>
      </c>
      <c r="C20" s="127"/>
      <c r="D20" s="128"/>
      <c r="E20" s="129"/>
      <c r="F20" s="130"/>
      <c r="G20" s="127"/>
      <c r="H20" s="128"/>
      <c r="I20" s="131"/>
      <c r="J20" s="132"/>
      <c r="K20" s="127"/>
      <c r="L20" s="128"/>
      <c r="M20" s="131"/>
      <c r="N20" s="132"/>
      <c r="O20" s="67">
        <f t="shared" si="1"/>
        <v>0</v>
      </c>
      <c r="P20" s="68">
        <f t="shared" si="3"/>
        <v>0</v>
      </c>
      <c r="Q20" s="69"/>
      <c r="S20" s="76"/>
      <c r="T20" s="80"/>
      <c r="V20" s="26" t="s">
        <v>26</v>
      </c>
      <c r="W20" s="170" t="s">
        <v>53</v>
      </c>
      <c r="X20" s="170"/>
      <c r="Y20" s="171"/>
    </row>
    <row r="21" spans="1:25" ht="16.5" customHeight="1">
      <c r="A21" s="124">
        <f t="shared" si="4"/>
        <v>43941</v>
      </c>
      <c r="B21" s="126">
        <f t="shared" si="2"/>
        <v>43941</v>
      </c>
      <c r="C21" s="127"/>
      <c r="D21" s="128"/>
      <c r="E21" s="129"/>
      <c r="F21" s="130"/>
      <c r="G21" s="127"/>
      <c r="H21" s="128"/>
      <c r="I21" s="131"/>
      <c r="J21" s="132"/>
      <c r="K21" s="127"/>
      <c r="L21" s="128"/>
      <c r="M21" s="131"/>
      <c r="N21" s="132"/>
      <c r="O21" s="67">
        <f t="shared" si="1"/>
        <v>0</v>
      </c>
      <c r="P21" s="68">
        <f t="shared" si="3"/>
        <v>0</v>
      </c>
      <c r="Q21" s="69"/>
      <c r="S21" s="76"/>
      <c r="T21" s="80"/>
      <c r="V21" s="26" t="s">
        <v>27</v>
      </c>
      <c r="W21" s="170" t="s">
        <v>43</v>
      </c>
      <c r="X21" s="170"/>
      <c r="Y21" s="171"/>
    </row>
    <row r="22" spans="1:25" ht="16.5" customHeight="1">
      <c r="A22" s="124">
        <f t="shared" si="4"/>
        <v>43942</v>
      </c>
      <c r="B22" s="126">
        <f t="shared" si="2"/>
        <v>43942</v>
      </c>
      <c r="C22" s="127"/>
      <c r="D22" s="128"/>
      <c r="E22" s="129"/>
      <c r="F22" s="130"/>
      <c r="G22" s="127"/>
      <c r="H22" s="128"/>
      <c r="I22" s="131"/>
      <c r="J22" s="132"/>
      <c r="K22" s="127"/>
      <c r="L22" s="128"/>
      <c r="M22" s="131"/>
      <c r="N22" s="132"/>
      <c r="O22" s="67">
        <f t="shared" si="1"/>
        <v>0</v>
      </c>
      <c r="P22" s="68">
        <f t="shared" si="3"/>
        <v>0</v>
      </c>
      <c r="Q22" s="69"/>
      <c r="S22" s="76"/>
      <c r="T22" s="80"/>
      <c r="V22" s="26" t="s">
        <v>28</v>
      </c>
      <c r="W22" s="170" t="s">
        <v>29</v>
      </c>
      <c r="X22" s="170"/>
      <c r="Y22" s="171"/>
    </row>
    <row r="23" spans="1:25" ht="16.5" customHeight="1">
      <c r="A23" s="124">
        <f t="shared" si="4"/>
        <v>43943</v>
      </c>
      <c r="B23" s="126">
        <f t="shared" si="2"/>
        <v>43943</v>
      </c>
      <c r="C23" s="127"/>
      <c r="D23" s="128"/>
      <c r="E23" s="129"/>
      <c r="F23" s="130"/>
      <c r="G23" s="127"/>
      <c r="H23" s="128"/>
      <c r="I23" s="131"/>
      <c r="J23" s="132"/>
      <c r="K23" s="127"/>
      <c r="L23" s="128"/>
      <c r="M23" s="131"/>
      <c r="N23" s="132"/>
      <c r="O23" s="67">
        <f t="shared" si="1"/>
        <v>0</v>
      </c>
      <c r="P23" s="68">
        <f t="shared" si="3"/>
        <v>0</v>
      </c>
      <c r="Q23" s="69"/>
      <c r="S23" s="76"/>
      <c r="T23" s="80"/>
      <c r="V23" s="26" t="s">
        <v>30</v>
      </c>
      <c r="W23" s="170" t="s">
        <v>31</v>
      </c>
      <c r="X23" s="170"/>
      <c r="Y23" s="171"/>
    </row>
    <row r="24" spans="1:25" ht="16.5" customHeight="1">
      <c r="A24" s="124">
        <f t="shared" si="4"/>
        <v>43944</v>
      </c>
      <c r="B24" s="126">
        <f t="shared" si="2"/>
        <v>43944</v>
      </c>
      <c r="C24" s="127"/>
      <c r="D24" s="128"/>
      <c r="E24" s="129"/>
      <c r="F24" s="130"/>
      <c r="G24" s="127"/>
      <c r="H24" s="128"/>
      <c r="I24" s="131"/>
      <c r="J24" s="132"/>
      <c r="K24" s="127"/>
      <c r="L24" s="128"/>
      <c r="M24" s="131"/>
      <c r="N24" s="132"/>
      <c r="O24" s="67">
        <f t="shared" si="1"/>
        <v>0</v>
      </c>
      <c r="P24" s="68">
        <f t="shared" si="3"/>
        <v>0</v>
      </c>
      <c r="Q24" s="69"/>
      <c r="S24" s="76"/>
      <c r="T24" s="80"/>
      <c r="V24" s="26" t="s">
        <v>32</v>
      </c>
      <c r="W24" s="170" t="s">
        <v>33</v>
      </c>
      <c r="X24" s="170"/>
      <c r="Y24" s="171"/>
    </row>
    <row r="25" spans="1:25" ht="16.5" customHeight="1">
      <c r="A25" s="124">
        <f t="shared" si="4"/>
        <v>43945</v>
      </c>
      <c r="B25" s="126">
        <f t="shared" si="2"/>
        <v>43945</v>
      </c>
      <c r="C25" s="127"/>
      <c r="D25" s="128"/>
      <c r="E25" s="129"/>
      <c r="F25" s="130"/>
      <c r="G25" s="127"/>
      <c r="H25" s="128"/>
      <c r="I25" s="131"/>
      <c r="J25" s="132"/>
      <c r="K25" s="127"/>
      <c r="L25" s="128"/>
      <c r="M25" s="131"/>
      <c r="N25" s="132"/>
      <c r="O25" s="67">
        <f t="shared" si="1"/>
        <v>0</v>
      </c>
      <c r="P25" s="68">
        <f t="shared" si="3"/>
        <v>0</v>
      </c>
      <c r="Q25" s="69"/>
      <c r="S25" s="76"/>
      <c r="T25" s="80"/>
      <c r="V25" s="26" t="s">
        <v>34</v>
      </c>
      <c r="W25" s="170" t="s">
        <v>49</v>
      </c>
      <c r="X25" s="170"/>
      <c r="Y25" s="171"/>
    </row>
    <row r="26" spans="1:25" ht="16.5" customHeight="1">
      <c r="A26" s="124">
        <f t="shared" si="4"/>
        <v>43946</v>
      </c>
      <c r="B26" s="126">
        <f t="shared" si="2"/>
        <v>43946</v>
      </c>
      <c r="C26" s="127"/>
      <c r="D26" s="128"/>
      <c r="E26" s="129"/>
      <c r="F26" s="130"/>
      <c r="G26" s="127"/>
      <c r="H26" s="128"/>
      <c r="I26" s="131"/>
      <c r="J26" s="132"/>
      <c r="K26" s="127"/>
      <c r="L26" s="128"/>
      <c r="M26" s="131"/>
      <c r="N26" s="132"/>
      <c r="O26" s="67">
        <f t="shared" si="1"/>
        <v>0</v>
      </c>
      <c r="P26" s="68">
        <f t="shared" si="3"/>
        <v>0</v>
      </c>
      <c r="Q26" s="69"/>
      <c r="S26" s="76"/>
      <c r="T26" s="80"/>
      <c r="V26" s="26"/>
      <c r="W26" s="170"/>
      <c r="X26" s="170"/>
      <c r="Y26" s="171"/>
    </row>
    <row r="27" spans="1:25" ht="16.5" customHeight="1">
      <c r="A27" s="124">
        <f t="shared" si="4"/>
        <v>43947</v>
      </c>
      <c r="B27" s="126">
        <f t="shared" si="2"/>
        <v>43947</v>
      </c>
      <c r="C27" s="127"/>
      <c r="D27" s="128"/>
      <c r="E27" s="129"/>
      <c r="F27" s="130"/>
      <c r="G27" s="127"/>
      <c r="H27" s="128"/>
      <c r="I27" s="131"/>
      <c r="J27" s="132"/>
      <c r="K27" s="127"/>
      <c r="L27" s="128"/>
      <c r="M27" s="131"/>
      <c r="N27" s="132"/>
      <c r="O27" s="67">
        <f t="shared" si="1"/>
        <v>0</v>
      </c>
      <c r="P27" s="68">
        <f t="shared" si="3"/>
        <v>0</v>
      </c>
      <c r="Q27" s="69"/>
      <c r="S27" s="76"/>
      <c r="T27" s="80"/>
      <c r="V27" s="26"/>
      <c r="W27" s="170"/>
      <c r="X27" s="170"/>
      <c r="Y27" s="171"/>
    </row>
    <row r="28" spans="1:25" ht="16.5" customHeight="1">
      <c r="A28" s="124">
        <f t="shared" si="4"/>
        <v>43948</v>
      </c>
      <c r="B28" s="126">
        <f t="shared" si="2"/>
        <v>43948</v>
      </c>
      <c r="C28" s="127"/>
      <c r="D28" s="128"/>
      <c r="E28" s="129"/>
      <c r="F28" s="130"/>
      <c r="G28" s="127"/>
      <c r="H28" s="128"/>
      <c r="I28" s="131"/>
      <c r="J28" s="132"/>
      <c r="K28" s="127"/>
      <c r="L28" s="128"/>
      <c r="M28" s="131"/>
      <c r="N28" s="132"/>
      <c r="O28" s="67">
        <f t="shared" si="1"/>
        <v>0</v>
      </c>
      <c r="P28" s="68">
        <f t="shared" si="3"/>
        <v>0</v>
      </c>
      <c r="Q28" s="69"/>
      <c r="S28" s="76"/>
      <c r="T28" s="80"/>
      <c r="V28" s="26"/>
      <c r="W28" s="170"/>
      <c r="X28" s="170"/>
      <c r="Y28" s="171"/>
    </row>
    <row r="29" spans="1:25" ht="16.5" customHeight="1" thickBot="1">
      <c r="A29" s="124">
        <f t="shared" si="4"/>
        <v>43949</v>
      </c>
      <c r="B29" s="126">
        <f t="shared" si="2"/>
        <v>43949</v>
      </c>
      <c r="C29" s="127"/>
      <c r="D29" s="128"/>
      <c r="E29" s="129"/>
      <c r="F29" s="130"/>
      <c r="G29" s="127"/>
      <c r="H29" s="128"/>
      <c r="I29" s="131"/>
      <c r="J29" s="132"/>
      <c r="K29" s="127"/>
      <c r="L29" s="128"/>
      <c r="M29" s="131"/>
      <c r="N29" s="132"/>
      <c r="O29" s="67">
        <f t="shared" si="1"/>
        <v>0</v>
      </c>
      <c r="P29" s="68">
        <f t="shared" si="3"/>
        <v>0</v>
      </c>
      <c r="Q29" s="69"/>
      <c r="S29" s="76"/>
      <c r="T29" s="80"/>
      <c r="V29" s="29"/>
      <c r="W29" s="15"/>
      <c r="X29" s="15"/>
      <c r="Y29" s="17"/>
    </row>
    <row r="30" spans="1:20" ht="16.5" customHeight="1" thickBot="1">
      <c r="A30" s="124">
        <f>IF(A29="","",IF(OR(AND(MONTH(A29)=3,DAY(A29)=31),AND(Q4=AB6,MONTH(A29)=4,DAY(A29)&gt;=14)),"",A29+1))</f>
        <v>43950</v>
      </c>
      <c r="B30" s="126">
        <f t="shared" si="2"/>
        <v>43950</v>
      </c>
      <c r="C30" s="127"/>
      <c r="D30" s="128"/>
      <c r="E30" s="129"/>
      <c r="F30" s="130"/>
      <c r="G30" s="127"/>
      <c r="H30" s="128"/>
      <c r="I30" s="131"/>
      <c r="J30" s="132"/>
      <c r="K30" s="127"/>
      <c r="L30" s="128"/>
      <c r="M30" s="131"/>
      <c r="N30" s="132"/>
      <c r="O30" s="67">
        <f t="shared" si="1"/>
        <v>0</v>
      </c>
      <c r="P30" s="68">
        <f t="shared" si="3"/>
        <v>0</v>
      </c>
      <c r="Q30" s="69"/>
      <c r="S30" s="76"/>
      <c r="T30" s="80"/>
    </row>
    <row r="31" spans="1:25" ht="16.5" customHeight="1">
      <c r="A31" s="124">
        <f aca="true" t="shared" si="5" ref="A31:A42">IF(A30="","",IF(OR(AND(MONTH(A30)=3,DAY(A30)=31),AND(Q5=AB7,MONTH(A30)=4,DAY(A30)&gt;=14)),"",A30+1))</f>
        <v>43951</v>
      </c>
      <c r="B31" s="126">
        <f t="shared" si="2"/>
        <v>43951</v>
      </c>
      <c r="C31" s="127"/>
      <c r="D31" s="128"/>
      <c r="E31" s="129"/>
      <c r="F31" s="130"/>
      <c r="G31" s="127"/>
      <c r="H31" s="128"/>
      <c r="I31" s="131"/>
      <c r="J31" s="132"/>
      <c r="K31" s="127"/>
      <c r="L31" s="128"/>
      <c r="M31" s="131"/>
      <c r="N31" s="132"/>
      <c r="O31" s="67">
        <f t="shared" si="1"/>
        <v>0</v>
      </c>
      <c r="P31" s="68">
        <f t="shared" si="3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4">
        <f t="shared" si="5"/>
        <v>43952</v>
      </c>
      <c r="B32" s="126">
        <f t="shared" si="2"/>
        <v>43952</v>
      </c>
      <c r="C32" s="127"/>
      <c r="D32" s="128"/>
      <c r="E32" s="129"/>
      <c r="F32" s="130"/>
      <c r="G32" s="127"/>
      <c r="H32" s="128"/>
      <c r="I32" s="131"/>
      <c r="J32" s="132"/>
      <c r="K32" s="127"/>
      <c r="L32" s="128"/>
      <c r="M32" s="131"/>
      <c r="N32" s="132"/>
      <c r="O32" s="67">
        <f t="shared" si="1"/>
        <v>0</v>
      </c>
      <c r="P32" s="68">
        <f t="shared" si="3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4">
        <f t="shared" si="5"/>
        <v>43953</v>
      </c>
      <c r="B33" s="126">
        <f t="shared" si="2"/>
        <v>43953</v>
      </c>
      <c r="C33" s="127"/>
      <c r="D33" s="128"/>
      <c r="E33" s="129"/>
      <c r="F33" s="130"/>
      <c r="G33" s="127"/>
      <c r="H33" s="128"/>
      <c r="I33" s="131"/>
      <c r="J33" s="132"/>
      <c r="K33" s="127"/>
      <c r="L33" s="128"/>
      <c r="M33" s="131"/>
      <c r="N33" s="132"/>
      <c r="O33" s="67">
        <f t="shared" si="1"/>
        <v>0</v>
      </c>
      <c r="P33" s="68">
        <f t="shared" si="3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4">
        <f t="shared" si="5"/>
        <v>43954</v>
      </c>
      <c r="B34" s="126">
        <f t="shared" si="2"/>
        <v>43954</v>
      </c>
      <c r="C34" s="127"/>
      <c r="D34" s="128"/>
      <c r="E34" s="129"/>
      <c r="F34" s="130"/>
      <c r="G34" s="127"/>
      <c r="H34" s="128"/>
      <c r="I34" s="131"/>
      <c r="J34" s="132"/>
      <c r="K34" s="127"/>
      <c r="L34" s="128"/>
      <c r="M34" s="131"/>
      <c r="N34" s="132"/>
      <c r="O34" s="67">
        <f t="shared" si="1"/>
        <v>0</v>
      </c>
      <c r="P34" s="68">
        <f t="shared" si="3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4">
        <f t="shared" si="5"/>
        <v>43955</v>
      </c>
      <c r="B35" s="126">
        <f t="shared" si="2"/>
        <v>43955</v>
      </c>
      <c r="C35" s="127"/>
      <c r="D35" s="128"/>
      <c r="E35" s="129"/>
      <c r="F35" s="130"/>
      <c r="G35" s="127"/>
      <c r="H35" s="128"/>
      <c r="I35" s="131"/>
      <c r="J35" s="132"/>
      <c r="K35" s="127"/>
      <c r="L35" s="128"/>
      <c r="M35" s="131"/>
      <c r="N35" s="132"/>
      <c r="O35" s="67">
        <f t="shared" si="1"/>
        <v>0</v>
      </c>
      <c r="P35" s="68">
        <f t="shared" si="3"/>
        <v>0</v>
      </c>
      <c r="Q35" s="69"/>
      <c r="S35" s="76"/>
      <c r="T35" s="80"/>
      <c r="V35" s="12"/>
      <c r="X35" s="172"/>
      <c r="Y35" s="173"/>
    </row>
    <row r="36" spans="1:25" ht="16.5" customHeight="1" thickBot="1">
      <c r="A36" s="124">
        <f t="shared" si="5"/>
        <v>43956</v>
      </c>
      <c r="B36" s="126">
        <f t="shared" si="2"/>
        <v>43956</v>
      </c>
      <c r="C36" s="127"/>
      <c r="D36" s="128"/>
      <c r="E36" s="129"/>
      <c r="F36" s="130"/>
      <c r="G36" s="127"/>
      <c r="H36" s="128"/>
      <c r="I36" s="131"/>
      <c r="J36" s="132"/>
      <c r="K36" s="127"/>
      <c r="L36" s="128"/>
      <c r="M36" s="131"/>
      <c r="N36" s="132"/>
      <c r="O36" s="67">
        <f t="shared" si="1"/>
        <v>0</v>
      </c>
      <c r="P36" s="68">
        <f t="shared" si="3"/>
        <v>0</v>
      </c>
      <c r="Q36" s="69"/>
      <c r="S36" s="76"/>
      <c r="T36" s="80"/>
      <c r="V36" s="180" t="s">
        <v>36</v>
      </c>
      <c r="W36" s="181"/>
      <c r="X36" s="174"/>
      <c r="Y36" s="175"/>
    </row>
    <row r="37" spans="1:25" ht="16.5" customHeight="1" thickBot="1">
      <c r="A37" s="124">
        <f t="shared" si="5"/>
        <v>43957</v>
      </c>
      <c r="B37" s="126">
        <f t="shared" si="2"/>
        <v>43957</v>
      </c>
      <c r="C37" s="127"/>
      <c r="D37" s="128"/>
      <c r="E37" s="129"/>
      <c r="F37" s="130"/>
      <c r="G37" s="127"/>
      <c r="H37" s="128"/>
      <c r="I37" s="131"/>
      <c r="J37" s="132"/>
      <c r="K37" s="127"/>
      <c r="L37" s="128"/>
      <c r="M37" s="131"/>
      <c r="N37" s="132"/>
      <c r="O37" s="67">
        <f t="shared" si="1"/>
        <v>0</v>
      </c>
      <c r="P37" s="68">
        <f t="shared" si="3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4">
        <f t="shared" si="5"/>
        <v>43958</v>
      </c>
      <c r="B38" s="126">
        <f t="shared" si="2"/>
        <v>43958</v>
      </c>
      <c r="C38" s="127"/>
      <c r="D38" s="128"/>
      <c r="E38" s="129"/>
      <c r="F38" s="130"/>
      <c r="G38" s="127"/>
      <c r="H38" s="128"/>
      <c r="I38" s="131"/>
      <c r="J38" s="132"/>
      <c r="K38" s="127"/>
      <c r="L38" s="128"/>
      <c r="M38" s="131"/>
      <c r="N38" s="132"/>
      <c r="O38" s="67">
        <f t="shared" si="1"/>
        <v>0</v>
      </c>
      <c r="P38" s="68">
        <f t="shared" si="3"/>
        <v>0</v>
      </c>
      <c r="Q38" s="69"/>
      <c r="S38" s="76"/>
      <c r="T38" s="80"/>
      <c r="V38" s="30"/>
      <c r="W38" s="18"/>
      <c r="X38" s="176"/>
      <c r="Y38" s="177"/>
    </row>
    <row r="39" spans="1:25" ht="16.5" customHeight="1" thickBot="1">
      <c r="A39" s="124">
        <f t="shared" si="5"/>
        <v>43959</v>
      </c>
      <c r="B39" s="126">
        <f t="shared" si="2"/>
        <v>43959</v>
      </c>
      <c r="C39" s="127"/>
      <c r="D39" s="128"/>
      <c r="E39" s="129"/>
      <c r="F39" s="130"/>
      <c r="G39" s="127"/>
      <c r="H39" s="128"/>
      <c r="I39" s="131"/>
      <c r="J39" s="132"/>
      <c r="K39" s="127"/>
      <c r="L39" s="128"/>
      <c r="M39" s="131"/>
      <c r="N39" s="132"/>
      <c r="O39" s="67">
        <f t="shared" si="1"/>
        <v>0</v>
      </c>
      <c r="P39" s="68">
        <f t="shared" si="3"/>
        <v>0</v>
      </c>
      <c r="Q39" s="69"/>
      <c r="S39" s="76"/>
      <c r="T39" s="80"/>
      <c r="V39" s="180" t="s">
        <v>83</v>
      </c>
      <c r="W39" s="181"/>
      <c r="X39" s="178"/>
      <c r="Y39" s="179"/>
    </row>
    <row r="40" spans="1:25" ht="16.5" customHeight="1" thickBot="1">
      <c r="A40" s="124">
        <f t="shared" si="5"/>
        <v>43960</v>
      </c>
      <c r="B40" s="126">
        <f t="shared" si="2"/>
        <v>43960</v>
      </c>
      <c r="C40" s="127"/>
      <c r="D40" s="128"/>
      <c r="E40" s="129"/>
      <c r="F40" s="130"/>
      <c r="G40" s="127"/>
      <c r="H40" s="128"/>
      <c r="I40" s="131"/>
      <c r="J40" s="132"/>
      <c r="K40" s="127"/>
      <c r="L40" s="128"/>
      <c r="M40" s="131"/>
      <c r="N40" s="132"/>
      <c r="O40" s="67">
        <f t="shared" si="1"/>
        <v>0</v>
      </c>
      <c r="P40" s="68">
        <f t="shared" si="3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4">
        <f t="shared" si="5"/>
        <v>43961</v>
      </c>
      <c r="B41" s="126">
        <f t="shared" si="2"/>
        <v>43961</v>
      </c>
      <c r="C41" s="127"/>
      <c r="D41" s="128"/>
      <c r="E41" s="129"/>
      <c r="F41" s="130"/>
      <c r="G41" s="127"/>
      <c r="H41" s="128"/>
      <c r="I41" s="131"/>
      <c r="J41" s="132"/>
      <c r="K41" s="127"/>
      <c r="L41" s="128"/>
      <c r="M41" s="131"/>
      <c r="N41" s="132"/>
      <c r="O41" s="67">
        <f t="shared" si="1"/>
        <v>0</v>
      </c>
      <c r="P41" s="68">
        <f t="shared" si="3"/>
        <v>0</v>
      </c>
      <c r="Q41" s="69"/>
      <c r="S41" s="76"/>
      <c r="T41" s="80"/>
      <c r="V41" s="12"/>
      <c r="X41" s="172"/>
      <c r="Y41" s="173"/>
    </row>
    <row r="42" spans="1:25" ht="16.5" customHeight="1" thickBot="1">
      <c r="A42" s="124">
        <f t="shared" si="5"/>
        <v>43962</v>
      </c>
      <c r="B42" s="126">
        <f t="shared" si="2"/>
        <v>43962</v>
      </c>
      <c r="C42" s="127"/>
      <c r="D42" s="128"/>
      <c r="E42" s="129"/>
      <c r="F42" s="130"/>
      <c r="G42" s="127"/>
      <c r="H42" s="128"/>
      <c r="I42" s="131"/>
      <c r="J42" s="132"/>
      <c r="K42" s="127"/>
      <c r="L42" s="128"/>
      <c r="M42" s="131"/>
      <c r="N42" s="132"/>
      <c r="O42" s="67">
        <f t="shared" si="1"/>
        <v>0</v>
      </c>
      <c r="P42" s="68">
        <f t="shared" si="3"/>
        <v>0</v>
      </c>
      <c r="Q42" s="69"/>
      <c r="S42" s="76"/>
      <c r="T42" s="80"/>
      <c r="V42" s="180" t="s">
        <v>38</v>
      </c>
      <c r="W42" s="181"/>
      <c r="X42" s="174"/>
      <c r="Y42" s="175"/>
    </row>
    <row r="43" spans="1:25" ht="16.5" customHeight="1" thickBot="1">
      <c r="A43" s="124">
        <f>IF(A42="","",IF(DAY(A42)&lt;=13,A42+1,""))</f>
        <v>43963</v>
      </c>
      <c r="B43" s="126">
        <f t="shared" si="2"/>
        <v>43963</v>
      </c>
      <c r="C43" s="127"/>
      <c r="D43" s="128"/>
      <c r="E43" s="129"/>
      <c r="F43" s="130"/>
      <c r="G43" s="127"/>
      <c r="H43" s="128"/>
      <c r="I43" s="131"/>
      <c r="J43" s="132"/>
      <c r="K43" s="127"/>
      <c r="L43" s="128"/>
      <c r="M43" s="131"/>
      <c r="N43" s="132"/>
      <c r="O43" s="67">
        <f t="shared" si="1"/>
        <v>0</v>
      </c>
      <c r="P43" s="68">
        <f t="shared" si="3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4">
        <f>IF(A43="","",IF(DAY(A43)&lt;=13,A43+1,""))</f>
        <v>43964</v>
      </c>
      <c r="B44" s="126">
        <f t="shared" si="2"/>
        <v>43964</v>
      </c>
      <c r="C44" s="127"/>
      <c r="D44" s="128"/>
      <c r="E44" s="129"/>
      <c r="F44" s="130"/>
      <c r="G44" s="127"/>
      <c r="H44" s="128"/>
      <c r="I44" s="131"/>
      <c r="J44" s="132"/>
      <c r="K44" s="127"/>
      <c r="L44" s="128"/>
      <c r="M44" s="131"/>
      <c r="N44" s="132"/>
      <c r="O44" s="67">
        <f t="shared" si="1"/>
        <v>0</v>
      </c>
      <c r="P44" s="68">
        <f t="shared" si="3"/>
        <v>0</v>
      </c>
      <c r="Q44" s="69"/>
      <c r="S44" s="76"/>
      <c r="T44" s="80"/>
      <c r="V44" s="30"/>
      <c r="W44" s="18"/>
      <c r="X44" s="176"/>
      <c r="Y44" s="177"/>
    </row>
    <row r="45" spans="1:25" ht="16.5" customHeight="1" thickBot="1">
      <c r="A45" s="124">
        <f>IF(A44="","",IF(DAY(A44)&lt;=13,A44+1,""))</f>
        <v>43965</v>
      </c>
      <c r="B45" s="126">
        <f t="shared" si="2"/>
        <v>43965</v>
      </c>
      <c r="C45" s="127"/>
      <c r="D45" s="128"/>
      <c r="E45" s="129"/>
      <c r="F45" s="130"/>
      <c r="G45" s="127"/>
      <c r="H45" s="128"/>
      <c r="I45" s="131"/>
      <c r="J45" s="132"/>
      <c r="K45" s="127"/>
      <c r="L45" s="128"/>
      <c r="M45" s="131"/>
      <c r="N45" s="132"/>
      <c r="O45" s="67">
        <f t="shared" si="1"/>
        <v>0</v>
      </c>
      <c r="P45" s="68">
        <f t="shared" si="3"/>
        <v>0</v>
      </c>
      <c r="Q45" s="69"/>
      <c r="S45" s="76"/>
      <c r="T45" s="80"/>
      <c r="V45" s="180" t="s">
        <v>83</v>
      </c>
      <c r="W45" s="181"/>
      <c r="X45" s="178"/>
      <c r="Y45" s="179"/>
    </row>
    <row r="46" spans="1:25" ht="15" thickBot="1">
      <c r="A46" s="124">
        <f>IF(A45="","",IF(DAY(A45)&lt;=13,A45+1,""))</f>
      </c>
      <c r="B46" s="126">
        <f t="shared" si="2"/>
      </c>
      <c r="C46" s="127"/>
      <c r="D46" s="128"/>
      <c r="E46" s="129"/>
      <c r="F46" s="130"/>
      <c r="G46" s="127"/>
      <c r="H46" s="128"/>
      <c r="I46" s="131"/>
      <c r="J46" s="132"/>
      <c r="K46" s="127"/>
      <c r="L46" s="128"/>
      <c r="M46" s="131"/>
      <c r="N46" s="132"/>
      <c r="O46" s="67">
        <f t="shared" si="1"/>
        <v>0</v>
      </c>
      <c r="P46" s="68">
        <f t="shared" si="3"/>
        <v>0</v>
      </c>
      <c r="Q46" s="34"/>
      <c r="S46" s="77"/>
      <c r="T46" s="78"/>
      <c r="V46" s="33"/>
      <c r="W46" s="15"/>
      <c r="X46" s="15"/>
      <c r="Y46" s="17"/>
    </row>
    <row r="47" spans="1:2" ht="15" thickBot="1">
      <c r="A47" s="125"/>
      <c r="B47" s="125"/>
    </row>
    <row r="48" spans="12:15" ht="15" thickBot="1">
      <c r="L48" t="s">
        <v>39</v>
      </c>
      <c r="O48" s="35">
        <f>SUM(O16:O46)</f>
        <v>0</v>
      </c>
    </row>
    <row r="50" ht="13.5">
      <c r="Q50" s="85"/>
    </row>
  </sheetData>
  <sheetProtection/>
  <mergeCells count="49">
    <mergeCell ref="C8:N8"/>
    <mergeCell ref="A1:Y1"/>
    <mergeCell ref="A2:Y2"/>
    <mergeCell ref="C5:J5"/>
    <mergeCell ref="C3:J4"/>
    <mergeCell ref="M11:N11"/>
    <mergeCell ref="S11:T11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C11:D11"/>
    <mergeCell ref="E11:F11"/>
    <mergeCell ref="G11:H11"/>
    <mergeCell ref="I11:J11"/>
    <mergeCell ref="K11:L11"/>
    <mergeCell ref="W27:Y27"/>
    <mergeCell ref="W28:Y28"/>
    <mergeCell ref="W24:Y24"/>
    <mergeCell ref="W25:Y25"/>
    <mergeCell ref="V10:Y10"/>
    <mergeCell ref="X35:Y36"/>
    <mergeCell ref="X38:Y39"/>
    <mergeCell ref="X41:Y42"/>
    <mergeCell ref="X44:Y45"/>
    <mergeCell ref="V36:W36"/>
    <mergeCell ref="V39:W39"/>
    <mergeCell ref="V42:W42"/>
    <mergeCell ref="V45:W45"/>
    <mergeCell ref="W12:Y12"/>
    <mergeCell ref="W13:Y13"/>
    <mergeCell ref="W26:Y26"/>
    <mergeCell ref="W19:Y19"/>
    <mergeCell ref="W20:Y20"/>
    <mergeCell ref="W21:Y21"/>
    <mergeCell ref="W22:Y22"/>
    <mergeCell ref="W23:Y23"/>
    <mergeCell ref="W14:Y14"/>
    <mergeCell ref="W15:Y15"/>
    <mergeCell ref="W16:Y16"/>
    <mergeCell ref="W17:Y17"/>
    <mergeCell ref="W18:Y18"/>
  </mergeCells>
  <dataValidations count="4">
    <dataValidation type="whole" allowBlank="1" showInputMessage="1" showErrorMessage="1" sqref="M16:M46 K16:K46 I16:I46 G16:G46 C16:C46 E16:E46">
      <formula1>0</formula1>
      <formula2>24</formula2>
    </dataValidation>
    <dataValidation type="whole" allowBlank="1" showInputMessage="1" showErrorMessage="1" sqref="D16:D46 F16:F46 H16:H46 J16:J46 L16:L46 N16:N46">
      <formula1>0</formula1>
      <formula2>59</formula2>
    </dataValidation>
    <dataValidation type="date" operator="greaterThan" allowBlank="1" showInputMessage="1" showErrorMessage="1" sqref="A16">
      <formula1>25569</formula1>
    </dataValidation>
    <dataValidation type="list" allowBlank="1" showInputMessage="1" showErrorMessage="1" sqref="Q4">
      <formula1>Template!$AB$3:$AB$15</formula1>
    </dataValidation>
  </dataValidations>
  <printOptions/>
  <pageMargins left="0.31496062992125984" right="0.11811023622047245" top="0.35433070866141736" bottom="0.35433070866141736" header="0.11811023622047245" footer="0.11811023622047245"/>
  <pageSetup fitToHeight="1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workbookViewId="0" topLeftCell="A28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 t="s">
        <v>72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05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07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06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08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06"/>
      <c r="P12" s="13"/>
      <c r="Q12" s="13"/>
      <c r="S12" s="79" t="s">
        <v>60</v>
      </c>
      <c r="T12" s="107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06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43966</v>
      </c>
      <c r="B16" s="123">
        <f>A16</f>
        <v>43966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43967</v>
      </c>
      <c r="B17" s="123">
        <f aca="true" t="shared" si="1" ref="B17:B46">A17</f>
        <v>43967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6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6">A17+1</f>
        <v>43968</v>
      </c>
      <c r="B18" s="123">
        <f t="shared" si="1"/>
        <v>43968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43969</v>
      </c>
      <c r="B19" s="123">
        <f t="shared" si="1"/>
        <v>43969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43970</v>
      </c>
      <c r="B20" s="123">
        <f t="shared" si="1"/>
        <v>43970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43971</v>
      </c>
      <c r="B21" s="123">
        <f t="shared" si="1"/>
        <v>43971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43972</v>
      </c>
      <c r="B22" s="123">
        <f t="shared" si="1"/>
        <v>43972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43973</v>
      </c>
      <c r="B23" s="123">
        <f t="shared" si="1"/>
        <v>43973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43974</v>
      </c>
      <c r="B24" s="123">
        <f t="shared" si="1"/>
        <v>43974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43975</v>
      </c>
      <c r="B25" s="123">
        <f t="shared" si="1"/>
        <v>43975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43976</v>
      </c>
      <c r="B26" s="123">
        <f t="shared" si="1"/>
        <v>43976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43977</v>
      </c>
      <c r="B27" s="123">
        <f t="shared" si="1"/>
        <v>43977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43978</v>
      </c>
      <c r="B28" s="123">
        <f t="shared" si="1"/>
        <v>43978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43979</v>
      </c>
      <c r="B29" s="123">
        <f t="shared" si="1"/>
        <v>43979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43980</v>
      </c>
      <c r="B30" s="123">
        <f t="shared" si="1"/>
        <v>43980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43981</v>
      </c>
      <c r="B31" s="123">
        <f t="shared" si="1"/>
        <v>43981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43982</v>
      </c>
      <c r="B32" s="123">
        <f t="shared" si="1"/>
        <v>43982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>
        <f t="shared" si="3"/>
        <v>43983</v>
      </c>
      <c r="B33" s="123">
        <f t="shared" si="1"/>
        <v>43983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>
        <f t="shared" si="3"/>
        <v>43984</v>
      </c>
      <c r="B34" s="123">
        <f t="shared" si="1"/>
        <v>43984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>
        <f t="shared" si="3"/>
        <v>43985</v>
      </c>
      <c r="B35" s="123">
        <f t="shared" si="1"/>
        <v>43985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>
        <f t="shared" si="3"/>
        <v>43986</v>
      </c>
      <c r="B36" s="123">
        <f t="shared" si="1"/>
        <v>43986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>
        <f t="shared" si="3"/>
        <v>43987</v>
      </c>
      <c r="B37" s="123">
        <f t="shared" si="1"/>
        <v>43987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>
        <f t="shared" si="3"/>
        <v>43988</v>
      </c>
      <c r="B38" s="123">
        <f t="shared" si="1"/>
        <v>43988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>
        <f t="shared" si="3"/>
        <v>43989</v>
      </c>
      <c r="B39" s="123">
        <f t="shared" si="1"/>
        <v>43989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>
        <f t="shared" si="3"/>
        <v>43990</v>
      </c>
      <c r="B40" s="123">
        <f t="shared" si="1"/>
        <v>43990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>
        <f t="shared" si="3"/>
        <v>43991</v>
      </c>
      <c r="B41" s="123">
        <f t="shared" si="1"/>
        <v>43991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>
        <f t="shared" si="3"/>
        <v>43992</v>
      </c>
      <c r="B42" s="123">
        <f t="shared" si="1"/>
        <v>43992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>
        <f t="shared" si="3"/>
        <v>43993</v>
      </c>
      <c r="B43" s="123">
        <f t="shared" si="1"/>
        <v>43993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>
        <f t="shared" si="3"/>
        <v>43994</v>
      </c>
      <c r="B44" s="123">
        <f t="shared" si="1"/>
        <v>43994</v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>
        <f t="shared" si="3"/>
        <v>43995</v>
      </c>
      <c r="B45" s="123">
        <f t="shared" si="1"/>
        <v>43995</v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122">
        <f t="shared" si="3"/>
        <v>43996</v>
      </c>
      <c r="B46" s="123">
        <f t="shared" si="1"/>
        <v>43996</v>
      </c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 s="85"/>
      <c r="R50"/>
    </row>
    <row r="51" spans="17:18" ht="13.5">
      <c r="Q51" s="96"/>
      <c r="R51"/>
    </row>
    <row r="52" spans="14:18" ht="13.5">
      <c r="N52" s="85"/>
      <c r="Q52"/>
      <c r="R52"/>
    </row>
    <row r="53" spans="14:18" ht="13.5">
      <c r="N53" s="85"/>
      <c r="Q53"/>
      <c r="R53"/>
    </row>
    <row r="54" spans="15:18" ht="13.5">
      <c r="O54" s="95"/>
      <c r="Q54" s="85"/>
      <c r="R54"/>
    </row>
    <row r="55" spans="17:18" ht="13.5">
      <c r="Q55" s="85"/>
      <c r="R55"/>
    </row>
    <row r="56" spans="17:18" ht="13.5">
      <c r="Q56" s="85"/>
      <c r="R56"/>
    </row>
  </sheetData>
  <sheetProtection/>
  <mergeCells count="25">
    <mergeCell ref="C8:N8"/>
    <mergeCell ref="A1:Y1"/>
    <mergeCell ref="A2:Y2"/>
    <mergeCell ref="C3:J3"/>
    <mergeCell ref="C4:J4"/>
    <mergeCell ref="C5:J5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V10:Y10"/>
    <mergeCell ref="C11:D11"/>
    <mergeCell ref="E11:F11"/>
    <mergeCell ref="G11:H11"/>
    <mergeCell ref="I11:J11"/>
    <mergeCell ref="K11:L11"/>
    <mergeCell ref="M11:N11"/>
    <mergeCell ref="S11:T11"/>
  </mergeCells>
  <printOptions/>
  <pageMargins left="0.7" right="0.7" top="0.75" bottom="0.75" header="0.3" footer="0.3"/>
  <pageSetup fitToHeight="1" fitToWidth="1" horizontalDpi="600" verticalDpi="600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5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 t="s">
        <v>73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05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07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06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08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06"/>
      <c r="P12" s="13"/>
      <c r="Q12" s="13"/>
      <c r="S12" s="79" t="s">
        <v>60</v>
      </c>
      <c r="T12" s="107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06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43997</v>
      </c>
      <c r="B16" s="123">
        <f>A16</f>
        <v>43997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43998</v>
      </c>
      <c r="B17" s="123">
        <f aca="true" t="shared" si="1" ref="B17:B45">A17</f>
        <v>43998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6">P16+O17</f>
        <v>0</v>
      </c>
      <c r="Q17" s="90" t="s">
        <v>70</v>
      </c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5">A17+1</f>
        <v>43999</v>
      </c>
      <c r="B18" s="123">
        <f t="shared" si="1"/>
        <v>43999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 t="s">
        <v>70</v>
      </c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44000</v>
      </c>
      <c r="B19" s="123">
        <f t="shared" si="1"/>
        <v>44000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44001</v>
      </c>
      <c r="B20" s="123">
        <f t="shared" si="1"/>
        <v>44001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44002</v>
      </c>
      <c r="B21" s="123">
        <f t="shared" si="1"/>
        <v>44002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44003</v>
      </c>
      <c r="B22" s="123">
        <f t="shared" si="1"/>
        <v>44003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44004</v>
      </c>
      <c r="B23" s="123">
        <f t="shared" si="1"/>
        <v>44004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44005</v>
      </c>
      <c r="B24" s="123">
        <f t="shared" si="1"/>
        <v>44005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44006</v>
      </c>
      <c r="B25" s="123">
        <f t="shared" si="1"/>
        <v>44006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44007</v>
      </c>
      <c r="B26" s="123">
        <f t="shared" si="1"/>
        <v>44007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44008</v>
      </c>
      <c r="B27" s="123">
        <f t="shared" si="1"/>
        <v>44008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44009</v>
      </c>
      <c r="B28" s="123">
        <f t="shared" si="1"/>
        <v>44009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44010</v>
      </c>
      <c r="B29" s="123">
        <f t="shared" si="1"/>
        <v>44010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44011</v>
      </c>
      <c r="B30" s="123">
        <f t="shared" si="1"/>
        <v>44011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44012</v>
      </c>
      <c r="B31" s="123">
        <f t="shared" si="1"/>
        <v>44012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44013</v>
      </c>
      <c r="B32" s="123">
        <f t="shared" si="1"/>
        <v>44013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>
        <f t="shared" si="3"/>
        <v>44014</v>
      </c>
      <c r="B33" s="123">
        <f t="shared" si="1"/>
        <v>44014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>
        <f t="shared" si="3"/>
        <v>44015</v>
      </c>
      <c r="B34" s="123">
        <f t="shared" si="1"/>
        <v>44015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>
        <f t="shared" si="3"/>
        <v>44016</v>
      </c>
      <c r="B35" s="123">
        <f t="shared" si="1"/>
        <v>44016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>
        <f t="shared" si="3"/>
        <v>44017</v>
      </c>
      <c r="B36" s="123">
        <f t="shared" si="1"/>
        <v>44017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>
        <f t="shared" si="3"/>
        <v>44018</v>
      </c>
      <c r="B37" s="123">
        <f t="shared" si="1"/>
        <v>44018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>
        <f t="shared" si="3"/>
        <v>44019</v>
      </c>
      <c r="B38" s="123">
        <f t="shared" si="1"/>
        <v>44019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>
        <f t="shared" si="3"/>
        <v>44020</v>
      </c>
      <c r="B39" s="123">
        <f t="shared" si="1"/>
        <v>44020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>
        <f t="shared" si="3"/>
        <v>44021</v>
      </c>
      <c r="B40" s="123">
        <f t="shared" si="1"/>
        <v>44021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>
        <f t="shared" si="3"/>
        <v>44022</v>
      </c>
      <c r="B41" s="123">
        <f t="shared" si="1"/>
        <v>44022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>
        <f t="shared" si="3"/>
        <v>44023</v>
      </c>
      <c r="B42" s="123">
        <f t="shared" si="1"/>
        <v>44023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>
        <f t="shared" si="3"/>
        <v>44024</v>
      </c>
      <c r="B43" s="123">
        <f t="shared" si="1"/>
        <v>44024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>
        <f t="shared" si="3"/>
        <v>44025</v>
      </c>
      <c r="B44" s="123">
        <f t="shared" si="1"/>
        <v>44025</v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>
        <f t="shared" si="3"/>
        <v>44026</v>
      </c>
      <c r="B45" s="123">
        <f t="shared" si="1"/>
        <v>44026</v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91"/>
      <c r="B46" s="92"/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 s="85"/>
      <c r="R50"/>
    </row>
    <row r="51" spans="17:18" ht="13.5">
      <c r="Q51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/>
      <c r="R56"/>
    </row>
  </sheetData>
  <sheetProtection/>
  <mergeCells count="25">
    <mergeCell ref="C8:N8"/>
    <mergeCell ref="A1:Y1"/>
    <mergeCell ref="A2:Y2"/>
    <mergeCell ref="C3:J3"/>
    <mergeCell ref="C4:J4"/>
    <mergeCell ref="C5:J5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V10:Y10"/>
    <mergeCell ref="C11:D11"/>
    <mergeCell ref="E11:F11"/>
    <mergeCell ref="G11:H11"/>
    <mergeCell ref="I11:J11"/>
    <mergeCell ref="K11:L11"/>
    <mergeCell ref="M11:N11"/>
    <mergeCell ref="S11:T11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5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 t="s">
        <v>74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05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07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06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08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06"/>
      <c r="P12" s="13"/>
      <c r="Q12" s="13"/>
      <c r="S12" s="79" t="s">
        <v>60</v>
      </c>
      <c r="T12" s="107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06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44027</v>
      </c>
      <c r="B16" s="123">
        <f>A16</f>
        <v>44027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44028</v>
      </c>
      <c r="B17" s="123">
        <f aca="true" t="shared" si="1" ref="B17:B46">A17</f>
        <v>44028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6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5">A17+1</f>
        <v>44029</v>
      </c>
      <c r="B18" s="123">
        <f t="shared" si="1"/>
        <v>44029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44030</v>
      </c>
      <c r="B19" s="123">
        <f t="shared" si="1"/>
        <v>44030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44031</v>
      </c>
      <c r="B20" s="123">
        <f t="shared" si="1"/>
        <v>44031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44032</v>
      </c>
      <c r="B21" s="123">
        <f t="shared" si="1"/>
        <v>44032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44033</v>
      </c>
      <c r="B22" s="123">
        <f t="shared" si="1"/>
        <v>44033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44034</v>
      </c>
      <c r="B23" s="123">
        <f t="shared" si="1"/>
        <v>44034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44035</v>
      </c>
      <c r="B24" s="123">
        <f t="shared" si="1"/>
        <v>44035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44036</v>
      </c>
      <c r="B25" s="123">
        <f t="shared" si="1"/>
        <v>44036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44037</v>
      </c>
      <c r="B26" s="123">
        <f t="shared" si="1"/>
        <v>44037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44038</v>
      </c>
      <c r="B27" s="123">
        <f t="shared" si="1"/>
        <v>44038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44039</v>
      </c>
      <c r="B28" s="123">
        <f t="shared" si="1"/>
        <v>44039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44040</v>
      </c>
      <c r="B29" s="123">
        <f t="shared" si="1"/>
        <v>44040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44041</v>
      </c>
      <c r="B30" s="123">
        <f t="shared" si="1"/>
        <v>44041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44042</v>
      </c>
      <c r="B31" s="123">
        <f t="shared" si="1"/>
        <v>44042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44043</v>
      </c>
      <c r="B32" s="123">
        <f t="shared" si="1"/>
        <v>44043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>
        <f t="shared" si="3"/>
        <v>44044</v>
      </c>
      <c r="B33" s="123">
        <f t="shared" si="1"/>
        <v>44044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>
        <f t="shared" si="3"/>
        <v>44045</v>
      </c>
      <c r="B34" s="123">
        <f t="shared" si="1"/>
        <v>44045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>
        <f t="shared" si="3"/>
        <v>44046</v>
      </c>
      <c r="B35" s="123">
        <f t="shared" si="1"/>
        <v>44046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>
        <f t="shared" si="3"/>
        <v>44047</v>
      </c>
      <c r="B36" s="123">
        <f t="shared" si="1"/>
        <v>44047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>
        <f t="shared" si="3"/>
        <v>44048</v>
      </c>
      <c r="B37" s="123">
        <f t="shared" si="1"/>
        <v>44048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>
        <f t="shared" si="3"/>
        <v>44049</v>
      </c>
      <c r="B38" s="123">
        <f t="shared" si="1"/>
        <v>44049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>
        <f t="shared" si="3"/>
        <v>44050</v>
      </c>
      <c r="B39" s="123">
        <f t="shared" si="1"/>
        <v>44050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>
        <f t="shared" si="3"/>
        <v>44051</v>
      </c>
      <c r="B40" s="123">
        <f t="shared" si="1"/>
        <v>44051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>
        <f t="shared" si="3"/>
        <v>44052</v>
      </c>
      <c r="B41" s="123">
        <f t="shared" si="1"/>
        <v>44052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>
        <f t="shared" si="3"/>
        <v>44053</v>
      </c>
      <c r="B42" s="123">
        <f t="shared" si="1"/>
        <v>44053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>
        <f t="shared" si="3"/>
        <v>44054</v>
      </c>
      <c r="B43" s="123">
        <f t="shared" si="1"/>
        <v>44054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>
        <f t="shared" si="3"/>
        <v>44055</v>
      </c>
      <c r="B44" s="123">
        <f t="shared" si="1"/>
        <v>44055</v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>
        <f t="shared" si="3"/>
        <v>44056</v>
      </c>
      <c r="B45" s="123">
        <f t="shared" si="1"/>
        <v>44056</v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122">
        <f>A45+1</f>
        <v>44057</v>
      </c>
      <c r="B46" s="123">
        <f t="shared" si="1"/>
        <v>44057</v>
      </c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 s="85"/>
      <c r="R50"/>
    </row>
    <row r="51" spans="17:18" ht="13.5">
      <c r="Q51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/>
      <c r="R56"/>
    </row>
  </sheetData>
  <sheetProtection/>
  <mergeCells count="25">
    <mergeCell ref="C8:N8"/>
    <mergeCell ref="A1:Y1"/>
    <mergeCell ref="A2:Y2"/>
    <mergeCell ref="C3:J3"/>
    <mergeCell ref="C4:J4"/>
    <mergeCell ref="C5:J5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V10:Y10"/>
    <mergeCell ref="C11:D11"/>
    <mergeCell ref="E11:F11"/>
    <mergeCell ref="G11:H11"/>
    <mergeCell ref="I11:J11"/>
    <mergeCell ref="K11:L11"/>
    <mergeCell ref="M11:N11"/>
    <mergeCell ref="S11:T11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 t="s">
        <v>75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05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07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06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08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06"/>
      <c r="P12" s="13"/>
      <c r="Q12" s="13"/>
      <c r="S12" s="79" t="s">
        <v>60</v>
      </c>
      <c r="T12" s="107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06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44058</v>
      </c>
      <c r="B16" s="123">
        <f>A16</f>
        <v>44058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44059</v>
      </c>
      <c r="B17" s="123">
        <f aca="true" t="shared" si="1" ref="B17:B46">A17</f>
        <v>44059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6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6">A17+1</f>
        <v>44060</v>
      </c>
      <c r="B18" s="123">
        <f t="shared" si="1"/>
        <v>44060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44061</v>
      </c>
      <c r="B19" s="123">
        <f t="shared" si="1"/>
        <v>44061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44062</v>
      </c>
      <c r="B20" s="123">
        <f t="shared" si="1"/>
        <v>44062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44063</v>
      </c>
      <c r="B21" s="123">
        <f t="shared" si="1"/>
        <v>44063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44064</v>
      </c>
      <c r="B22" s="123">
        <f t="shared" si="1"/>
        <v>44064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44065</v>
      </c>
      <c r="B23" s="123">
        <f t="shared" si="1"/>
        <v>44065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44066</v>
      </c>
      <c r="B24" s="123">
        <f t="shared" si="1"/>
        <v>44066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44067</v>
      </c>
      <c r="B25" s="123">
        <f t="shared" si="1"/>
        <v>44067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44068</v>
      </c>
      <c r="B26" s="123">
        <f t="shared" si="1"/>
        <v>44068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44069</v>
      </c>
      <c r="B27" s="123">
        <f t="shared" si="1"/>
        <v>44069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44070</v>
      </c>
      <c r="B28" s="123">
        <f t="shared" si="1"/>
        <v>44070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44071</v>
      </c>
      <c r="B29" s="123">
        <f t="shared" si="1"/>
        <v>44071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44072</v>
      </c>
      <c r="B30" s="123">
        <f t="shared" si="1"/>
        <v>44072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44073</v>
      </c>
      <c r="B31" s="123">
        <f t="shared" si="1"/>
        <v>44073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44074</v>
      </c>
      <c r="B32" s="123">
        <f t="shared" si="1"/>
        <v>44074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>
        <f t="shared" si="3"/>
        <v>44075</v>
      </c>
      <c r="B33" s="123">
        <f t="shared" si="1"/>
        <v>44075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>
        <f t="shared" si="3"/>
        <v>44076</v>
      </c>
      <c r="B34" s="123">
        <f t="shared" si="1"/>
        <v>44076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>
        <f t="shared" si="3"/>
        <v>44077</v>
      </c>
      <c r="B35" s="123">
        <f t="shared" si="1"/>
        <v>44077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>
        <f t="shared" si="3"/>
        <v>44078</v>
      </c>
      <c r="B36" s="123">
        <f t="shared" si="1"/>
        <v>44078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>
        <f t="shared" si="3"/>
        <v>44079</v>
      </c>
      <c r="B37" s="123">
        <f t="shared" si="1"/>
        <v>44079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>
        <f t="shared" si="3"/>
        <v>44080</v>
      </c>
      <c r="B38" s="123">
        <f t="shared" si="1"/>
        <v>44080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>
        <f t="shared" si="3"/>
        <v>44081</v>
      </c>
      <c r="B39" s="123">
        <f t="shared" si="1"/>
        <v>44081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>
        <f t="shared" si="3"/>
        <v>44082</v>
      </c>
      <c r="B40" s="123">
        <f t="shared" si="1"/>
        <v>44082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>
        <f t="shared" si="3"/>
        <v>44083</v>
      </c>
      <c r="B41" s="123">
        <f t="shared" si="1"/>
        <v>44083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>
        <f t="shared" si="3"/>
        <v>44084</v>
      </c>
      <c r="B42" s="123">
        <f t="shared" si="1"/>
        <v>44084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>
        <f t="shared" si="3"/>
        <v>44085</v>
      </c>
      <c r="B43" s="123">
        <f t="shared" si="1"/>
        <v>44085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>
        <f t="shared" si="3"/>
        <v>44086</v>
      </c>
      <c r="B44" s="123">
        <f t="shared" si="1"/>
        <v>44086</v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>
        <f t="shared" si="3"/>
        <v>44087</v>
      </c>
      <c r="B45" s="123">
        <f t="shared" si="1"/>
        <v>44087</v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122">
        <f t="shared" si="3"/>
        <v>44088</v>
      </c>
      <c r="B46" s="123">
        <f t="shared" si="1"/>
        <v>44088</v>
      </c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ht="13.5">
      <c r="Q50" s="85"/>
    </row>
    <row r="51" spans="16:17" ht="15" thickBot="1">
      <c r="P51" t="s">
        <v>67</v>
      </c>
      <c r="Q51" s="96" t="e">
        <f>SUM('15 July - 14 August'!#REF!)</f>
        <v>#REF!</v>
      </c>
    </row>
    <row r="52" spans="13:17" ht="15" thickBot="1">
      <c r="M52" s="95" t="s">
        <v>68</v>
      </c>
      <c r="O52" s="35"/>
      <c r="Q52" s="85" t="e">
        <f>O48+Q51</f>
        <v>#REF!</v>
      </c>
    </row>
    <row r="53" spans="13:17" ht="15" thickBot="1">
      <c r="M53" s="95" t="s">
        <v>69</v>
      </c>
      <c r="O53" s="35"/>
      <c r="P53" t="s">
        <v>68</v>
      </c>
      <c r="Q53" s="85">
        <f>SUM(O52)</f>
        <v>0</v>
      </c>
    </row>
    <row r="54" spans="15:17" ht="13.5">
      <c r="O54" s="95"/>
      <c r="P54" t="s">
        <v>69</v>
      </c>
      <c r="Q54" s="85">
        <f>SUM(O53)</f>
        <v>0</v>
      </c>
    </row>
    <row r="55" ht="13.5">
      <c r="Q55" s="85" t="e">
        <f>Q52+Q53+Q54-O6</f>
        <v>#REF!</v>
      </c>
    </row>
    <row r="56" ht="13.5">
      <c r="Q56" s="85"/>
    </row>
  </sheetData>
  <sheetProtection/>
  <mergeCells count="25">
    <mergeCell ref="C8:N8"/>
    <mergeCell ref="A1:Y1"/>
    <mergeCell ref="A2:Y2"/>
    <mergeCell ref="C3:J3"/>
    <mergeCell ref="C4:J4"/>
    <mergeCell ref="C5:J5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V10:Y10"/>
    <mergeCell ref="C11:D11"/>
    <mergeCell ref="E11:F11"/>
    <mergeCell ref="G11:H11"/>
    <mergeCell ref="I11:J11"/>
    <mergeCell ref="K11:L11"/>
    <mergeCell ref="M11:N11"/>
    <mergeCell ref="S11:T11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 t="s">
        <v>76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09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11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10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12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10"/>
      <c r="P12" s="13"/>
      <c r="Q12" s="13"/>
      <c r="S12" s="79" t="s">
        <v>60</v>
      </c>
      <c r="T12" s="111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10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44089</v>
      </c>
      <c r="B16" s="123">
        <f>A16</f>
        <v>44089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44090</v>
      </c>
      <c r="B17" s="123">
        <f aca="true" t="shared" si="1" ref="B17:B45">A17</f>
        <v>44090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6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5">A17+1</f>
        <v>44091</v>
      </c>
      <c r="B18" s="123">
        <f t="shared" si="1"/>
        <v>44091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44092</v>
      </c>
      <c r="B19" s="123">
        <f t="shared" si="1"/>
        <v>44092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44093</v>
      </c>
      <c r="B20" s="123">
        <f t="shared" si="1"/>
        <v>44093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44094</v>
      </c>
      <c r="B21" s="123">
        <f t="shared" si="1"/>
        <v>44094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44095</v>
      </c>
      <c r="B22" s="123">
        <f t="shared" si="1"/>
        <v>44095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44096</v>
      </c>
      <c r="B23" s="123">
        <f t="shared" si="1"/>
        <v>44096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44097</v>
      </c>
      <c r="B24" s="123">
        <f t="shared" si="1"/>
        <v>44097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44098</v>
      </c>
      <c r="B25" s="123">
        <f t="shared" si="1"/>
        <v>44098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44099</v>
      </c>
      <c r="B26" s="123">
        <f t="shared" si="1"/>
        <v>44099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44100</v>
      </c>
      <c r="B27" s="123">
        <f t="shared" si="1"/>
        <v>44100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44101</v>
      </c>
      <c r="B28" s="123">
        <f t="shared" si="1"/>
        <v>44101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44102</v>
      </c>
      <c r="B29" s="123">
        <f t="shared" si="1"/>
        <v>44102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44103</v>
      </c>
      <c r="B30" s="123">
        <f t="shared" si="1"/>
        <v>44103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44104</v>
      </c>
      <c r="B31" s="123">
        <f t="shared" si="1"/>
        <v>44104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44105</v>
      </c>
      <c r="B32" s="123">
        <f t="shared" si="1"/>
        <v>44105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>
        <f t="shared" si="3"/>
        <v>44106</v>
      </c>
      <c r="B33" s="123">
        <f t="shared" si="1"/>
        <v>44106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>
        <f t="shared" si="3"/>
        <v>44107</v>
      </c>
      <c r="B34" s="123">
        <f t="shared" si="1"/>
        <v>44107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>
        <f t="shared" si="3"/>
        <v>44108</v>
      </c>
      <c r="B35" s="123">
        <f t="shared" si="1"/>
        <v>44108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>
        <f t="shared" si="3"/>
        <v>44109</v>
      </c>
      <c r="B36" s="123">
        <f t="shared" si="1"/>
        <v>44109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>
        <f t="shared" si="3"/>
        <v>44110</v>
      </c>
      <c r="B37" s="123">
        <f t="shared" si="1"/>
        <v>44110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>
        <f t="shared" si="3"/>
        <v>44111</v>
      </c>
      <c r="B38" s="123">
        <f t="shared" si="1"/>
        <v>44111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>
        <f t="shared" si="3"/>
        <v>44112</v>
      </c>
      <c r="B39" s="123">
        <f t="shared" si="1"/>
        <v>44112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>
        <f t="shared" si="3"/>
        <v>44113</v>
      </c>
      <c r="B40" s="123">
        <f t="shared" si="1"/>
        <v>44113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>
        <f t="shared" si="3"/>
        <v>44114</v>
      </c>
      <c r="B41" s="123">
        <f t="shared" si="1"/>
        <v>44114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>
        <f t="shared" si="3"/>
        <v>44115</v>
      </c>
      <c r="B42" s="123">
        <f t="shared" si="1"/>
        <v>44115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>
        <f t="shared" si="3"/>
        <v>44116</v>
      </c>
      <c r="B43" s="123">
        <f t="shared" si="1"/>
        <v>44116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>
        <f t="shared" si="3"/>
        <v>44117</v>
      </c>
      <c r="B44" s="123">
        <f t="shared" si="1"/>
        <v>44117</v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>
        <f t="shared" si="3"/>
        <v>44118</v>
      </c>
      <c r="B45" s="123">
        <f t="shared" si="1"/>
        <v>44118</v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122"/>
      <c r="B46" s="123"/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 s="85"/>
      <c r="R50"/>
    </row>
    <row r="51" spans="17:18" ht="13.5">
      <c r="Q51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/>
      <c r="R56"/>
    </row>
  </sheetData>
  <sheetProtection/>
  <mergeCells count="25">
    <mergeCell ref="C8:N8"/>
    <mergeCell ref="A1:Y1"/>
    <mergeCell ref="A2:Y2"/>
    <mergeCell ref="C3:J3"/>
    <mergeCell ref="C4:J4"/>
    <mergeCell ref="C5:J5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V10:Y10"/>
    <mergeCell ref="C11:D11"/>
    <mergeCell ref="E11:F11"/>
    <mergeCell ref="G11:H11"/>
    <mergeCell ref="I11:J11"/>
    <mergeCell ref="K11:L11"/>
    <mergeCell ref="M11:N11"/>
    <mergeCell ref="S11:T11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4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 t="s">
        <v>77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09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11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10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12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10"/>
      <c r="P12" s="13"/>
      <c r="Q12" s="13"/>
      <c r="S12" s="79" t="s">
        <v>60</v>
      </c>
      <c r="T12" s="111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10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44119</v>
      </c>
      <c r="B16" s="123">
        <f>A16</f>
        <v>44119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44120</v>
      </c>
      <c r="B17" s="123">
        <f aca="true" t="shared" si="1" ref="B17:B46">A17</f>
        <v>44120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6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6">A17+1</f>
        <v>44121</v>
      </c>
      <c r="B18" s="123">
        <f t="shared" si="1"/>
        <v>44121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44122</v>
      </c>
      <c r="B19" s="123">
        <f t="shared" si="1"/>
        <v>44122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44123</v>
      </c>
      <c r="B20" s="123">
        <f t="shared" si="1"/>
        <v>44123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44124</v>
      </c>
      <c r="B21" s="123">
        <f t="shared" si="1"/>
        <v>44124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44125</v>
      </c>
      <c r="B22" s="123">
        <f t="shared" si="1"/>
        <v>44125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44126</v>
      </c>
      <c r="B23" s="123">
        <f t="shared" si="1"/>
        <v>44126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44127</v>
      </c>
      <c r="B24" s="123">
        <f t="shared" si="1"/>
        <v>44127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44128</v>
      </c>
      <c r="B25" s="123">
        <f t="shared" si="1"/>
        <v>44128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44129</v>
      </c>
      <c r="B26" s="123">
        <f t="shared" si="1"/>
        <v>44129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44130</v>
      </c>
      <c r="B27" s="123">
        <f t="shared" si="1"/>
        <v>44130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44131</v>
      </c>
      <c r="B28" s="123">
        <f t="shared" si="1"/>
        <v>44131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44132</v>
      </c>
      <c r="B29" s="123">
        <f t="shared" si="1"/>
        <v>44132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44133</v>
      </c>
      <c r="B30" s="123">
        <f t="shared" si="1"/>
        <v>44133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44134</v>
      </c>
      <c r="B31" s="123">
        <f t="shared" si="1"/>
        <v>44134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44135</v>
      </c>
      <c r="B32" s="123">
        <f t="shared" si="1"/>
        <v>44135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>
        <f t="shared" si="3"/>
        <v>44136</v>
      </c>
      <c r="B33" s="123">
        <f t="shared" si="1"/>
        <v>44136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>
        <f t="shared" si="3"/>
        <v>44137</v>
      </c>
      <c r="B34" s="123">
        <f t="shared" si="1"/>
        <v>44137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>
        <f t="shared" si="3"/>
        <v>44138</v>
      </c>
      <c r="B35" s="123">
        <f t="shared" si="1"/>
        <v>44138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>
        <f t="shared" si="3"/>
        <v>44139</v>
      </c>
      <c r="B36" s="123">
        <f t="shared" si="1"/>
        <v>44139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>
        <f t="shared" si="3"/>
        <v>44140</v>
      </c>
      <c r="B37" s="123">
        <f t="shared" si="1"/>
        <v>44140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>
        <f t="shared" si="3"/>
        <v>44141</v>
      </c>
      <c r="B38" s="123">
        <f t="shared" si="1"/>
        <v>44141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>
        <f t="shared" si="3"/>
        <v>44142</v>
      </c>
      <c r="B39" s="123">
        <f t="shared" si="1"/>
        <v>44142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>
        <f t="shared" si="3"/>
        <v>44143</v>
      </c>
      <c r="B40" s="123">
        <f t="shared" si="1"/>
        <v>44143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>
        <f t="shared" si="3"/>
        <v>44144</v>
      </c>
      <c r="B41" s="123">
        <f t="shared" si="1"/>
        <v>44144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>
        <f t="shared" si="3"/>
        <v>44145</v>
      </c>
      <c r="B42" s="123">
        <f t="shared" si="1"/>
        <v>44145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>
        <f t="shared" si="3"/>
        <v>44146</v>
      </c>
      <c r="B43" s="123">
        <f t="shared" si="1"/>
        <v>44146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>
        <f t="shared" si="3"/>
        <v>44147</v>
      </c>
      <c r="B44" s="123">
        <f t="shared" si="1"/>
        <v>44147</v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>
        <f t="shared" si="3"/>
        <v>44148</v>
      </c>
      <c r="B45" s="123">
        <f t="shared" si="1"/>
        <v>44148</v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122">
        <f t="shared" si="3"/>
        <v>44149</v>
      </c>
      <c r="B46" s="123">
        <f t="shared" si="1"/>
        <v>44149</v>
      </c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 s="85"/>
      <c r="R50"/>
    </row>
    <row r="51" spans="17:18" ht="13.5">
      <c r="Q51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/>
      <c r="R56"/>
    </row>
  </sheetData>
  <sheetProtection/>
  <mergeCells count="25">
    <mergeCell ref="C8:N8"/>
    <mergeCell ref="A1:Y1"/>
    <mergeCell ref="A2:Y2"/>
    <mergeCell ref="C3:J3"/>
    <mergeCell ref="C4:J4"/>
    <mergeCell ref="C5:J5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V10:Y10"/>
    <mergeCell ref="C11:D11"/>
    <mergeCell ref="E11:F11"/>
    <mergeCell ref="G11:H11"/>
    <mergeCell ref="I11:J11"/>
    <mergeCell ref="K11:L11"/>
    <mergeCell ref="M11:N11"/>
    <mergeCell ref="S11:T11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0">
      <selection activeCell="A17" sqref="A17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 t="s">
        <v>78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13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15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14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16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14"/>
      <c r="P12" s="13"/>
      <c r="Q12" s="13"/>
      <c r="S12" s="79" t="s">
        <v>60</v>
      </c>
      <c r="T12" s="115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14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44150</v>
      </c>
      <c r="B16" s="123">
        <f>A16</f>
        <v>44150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44151</v>
      </c>
      <c r="B17" s="123">
        <f aca="true" t="shared" si="1" ref="B17:B45">A17</f>
        <v>44151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6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5">A17+1</f>
        <v>44152</v>
      </c>
      <c r="B18" s="123">
        <f t="shared" si="1"/>
        <v>44152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44153</v>
      </c>
      <c r="B19" s="123">
        <f t="shared" si="1"/>
        <v>44153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44154</v>
      </c>
      <c r="B20" s="123">
        <f t="shared" si="1"/>
        <v>44154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44155</v>
      </c>
      <c r="B21" s="123">
        <f t="shared" si="1"/>
        <v>44155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44156</v>
      </c>
      <c r="B22" s="123">
        <f t="shared" si="1"/>
        <v>44156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44157</v>
      </c>
      <c r="B23" s="123">
        <f t="shared" si="1"/>
        <v>44157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44158</v>
      </c>
      <c r="B24" s="123">
        <f t="shared" si="1"/>
        <v>44158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44159</v>
      </c>
      <c r="B25" s="123">
        <f t="shared" si="1"/>
        <v>44159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44160</v>
      </c>
      <c r="B26" s="123">
        <f t="shared" si="1"/>
        <v>44160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44161</v>
      </c>
      <c r="B27" s="123">
        <f t="shared" si="1"/>
        <v>44161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44162</v>
      </c>
      <c r="B28" s="123">
        <f t="shared" si="1"/>
        <v>44162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44163</v>
      </c>
      <c r="B29" s="123">
        <f t="shared" si="1"/>
        <v>44163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44164</v>
      </c>
      <c r="B30" s="123">
        <f t="shared" si="1"/>
        <v>44164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44165</v>
      </c>
      <c r="B31" s="123">
        <f t="shared" si="1"/>
        <v>44165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44166</v>
      </c>
      <c r="B32" s="123">
        <f t="shared" si="1"/>
        <v>44166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>
        <f t="shared" si="3"/>
        <v>44167</v>
      </c>
      <c r="B33" s="123">
        <f t="shared" si="1"/>
        <v>44167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>
        <f t="shared" si="3"/>
        <v>44168</v>
      </c>
      <c r="B34" s="123">
        <f t="shared" si="1"/>
        <v>44168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>
        <f t="shared" si="3"/>
        <v>44169</v>
      </c>
      <c r="B35" s="123">
        <f t="shared" si="1"/>
        <v>44169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>
        <f t="shared" si="3"/>
        <v>44170</v>
      </c>
      <c r="B36" s="123">
        <f t="shared" si="1"/>
        <v>44170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>
        <f t="shared" si="3"/>
        <v>44171</v>
      </c>
      <c r="B37" s="123">
        <f t="shared" si="1"/>
        <v>44171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>
        <f t="shared" si="3"/>
        <v>44172</v>
      </c>
      <c r="B38" s="123">
        <f t="shared" si="1"/>
        <v>44172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>
        <f t="shared" si="3"/>
        <v>44173</v>
      </c>
      <c r="B39" s="123">
        <f t="shared" si="1"/>
        <v>44173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>
        <f t="shared" si="3"/>
        <v>44174</v>
      </c>
      <c r="B40" s="123">
        <f t="shared" si="1"/>
        <v>44174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>
        <f t="shared" si="3"/>
        <v>44175</v>
      </c>
      <c r="B41" s="123">
        <f t="shared" si="1"/>
        <v>44175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>
        <f t="shared" si="3"/>
        <v>44176</v>
      </c>
      <c r="B42" s="123">
        <f t="shared" si="1"/>
        <v>44176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>
        <f t="shared" si="3"/>
        <v>44177</v>
      </c>
      <c r="B43" s="123">
        <f t="shared" si="1"/>
        <v>44177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>
        <f t="shared" si="3"/>
        <v>44178</v>
      </c>
      <c r="B44" s="123">
        <f t="shared" si="1"/>
        <v>44178</v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>
        <f t="shared" si="3"/>
        <v>44179</v>
      </c>
      <c r="B45" s="123">
        <f t="shared" si="1"/>
        <v>44179</v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122"/>
      <c r="B46" s="123"/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 s="85"/>
      <c r="R50"/>
    </row>
    <row r="51" spans="17:18" ht="13.5">
      <c r="Q51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/>
      <c r="R56"/>
    </row>
  </sheetData>
  <sheetProtection/>
  <mergeCells count="25">
    <mergeCell ref="V10:Y10"/>
    <mergeCell ref="C11:D11"/>
    <mergeCell ref="E11:F11"/>
    <mergeCell ref="G11:H11"/>
    <mergeCell ref="I11:J11"/>
    <mergeCell ref="K11:L11"/>
    <mergeCell ref="M11:N11"/>
    <mergeCell ref="S11:T11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C8:N8"/>
    <mergeCell ref="A1:Y1"/>
    <mergeCell ref="A2:Y2"/>
    <mergeCell ref="C3:J3"/>
    <mergeCell ref="C4:J4"/>
    <mergeCell ref="C5:J5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21">
      <selection activeCell="A38" sqref="A38"/>
    </sheetView>
  </sheetViews>
  <sheetFormatPr defaultColWidth="4.8515625" defaultRowHeight="15"/>
  <cols>
    <col min="1" max="1" width="17.421875" style="0" bestFit="1" customWidth="1"/>
    <col min="2" max="2" width="11.421875" style="0" bestFit="1" customWidth="1"/>
    <col min="3" max="3" width="4.8515625" style="0" customWidth="1"/>
    <col min="4" max="4" width="4.7109375" style="0" customWidth="1"/>
    <col min="5" max="5" width="6.00390625" style="0" bestFit="1" customWidth="1"/>
    <col min="6" max="11" width="4.7109375" style="0" customWidth="1"/>
    <col min="12" max="12" width="5.7109375" style="0" bestFit="1" customWidth="1"/>
    <col min="13" max="14" width="4.7109375" style="0" customWidth="1"/>
    <col min="15" max="15" width="9.421875" style="0" bestFit="1" customWidth="1"/>
    <col min="16" max="16" width="15.8515625" style="0" bestFit="1" customWidth="1"/>
    <col min="17" max="17" width="29.00390625" style="1" bestFit="1" customWidth="1"/>
    <col min="18" max="18" width="1.7109375" style="18" customWidth="1"/>
    <col min="19" max="19" width="9.8515625" style="0" customWidth="1"/>
    <col min="20" max="20" width="19.8515625" style="0" customWidth="1"/>
    <col min="21" max="21" width="1.8515625" style="0" customWidth="1"/>
    <col min="22" max="22" width="8.8515625" style="0" customWidth="1"/>
    <col min="23" max="23" width="9.8515625" style="0" customWidth="1"/>
    <col min="24" max="24" width="11.28125" style="0" customWidth="1"/>
    <col min="25" max="25" width="37.28125" style="0" customWidth="1"/>
    <col min="26" max="26" width="2.28125" style="0" customWidth="1"/>
    <col min="27" max="251" width="8.8515625" style="0" customWidth="1"/>
    <col min="252" max="252" width="10.8515625" style="0" bestFit="1" customWidth="1"/>
    <col min="253" max="253" width="9.28125" style="0" bestFit="1" customWidth="1"/>
    <col min="254" max="255" width="0" style="0" hidden="1" customWidth="1"/>
  </cols>
  <sheetData>
    <row r="1" spans="1:25" ht="13.5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60"/>
      <c r="S1" s="160"/>
      <c r="T1" s="160"/>
      <c r="U1" s="160"/>
      <c r="V1" s="160"/>
      <c r="W1" s="160"/>
      <c r="X1" s="160"/>
      <c r="Y1" s="160"/>
    </row>
    <row r="2" spans="1:25" ht="15" thickBot="1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60"/>
      <c r="S2" s="160"/>
      <c r="T2" s="160"/>
      <c r="U2" s="160"/>
      <c r="V2" s="160"/>
      <c r="W2" s="160"/>
      <c r="X2" s="160"/>
      <c r="Y2" s="160"/>
    </row>
    <row r="3" spans="1:25" ht="13.5">
      <c r="A3" s="2" t="s">
        <v>0</v>
      </c>
      <c r="C3" s="161"/>
      <c r="D3" s="162"/>
      <c r="E3" s="162"/>
      <c r="F3" s="162"/>
      <c r="G3" s="162"/>
      <c r="H3" s="162"/>
      <c r="I3" s="162"/>
      <c r="J3" s="163"/>
      <c r="S3" s="46" t="s">
        <v>46</v>
      </c>
      <c r="T3" s="72"/>
      <c r="U3" s="10"/>
      <c r="V3" s="10"/>
      <c r="W3" s="10"/>
      <c r="X3" s="10"/>
      <c r="Y3" s="11"/>
    </row>
    <row r="4" spans="1:25" ht="15" thickBot="1">
      <c r="A4" s="2"/>
      <c r="C4" s="164"/>
      <c r="D4" s="165"/>
      <c r="E4" s="165"/>
      <c r="F4" s="165"/>
      <c r="G4" s="165"/>
      <c r="H4" s="165"/>
      <c r="I4" s="165"/>
      <c r="J4" s="166"/>
      <c r="P4" s="2" t="s">
        <v>1</v>
      </c>
      <c r="Q4" s="71" t="s">
        <v>79</v>
      </c>
      <c r="S4" s="12" t="s">
        <v>47</v>
      </c>
      <c r="T4" s="18"/>
      <c r="U4" s="18"/>
      <c r="V4" s="18"/>
      <c r="W4" s="18"/>
      <c r="X4" s="18"/>
      <c r="Y4" s="19"/>
    </row>
    <row r="5" spans="1:25" ht="15" thickBot="1">
      <c r="A5" s="2" t="s">
        <v>2</v>
      </c>
      <c r="C5" s="167"/>
      <c r="D5" s="168"/>
      <c r="E5" s="168"/>
      <c r="F5" s="168"/>
      <c r="G5" s="168"/>
      <c r="H5" s="168"/>
      <c r="I5" s="168"/>
      <c r="J5" s="169"/>
      <c r="L5" s="3"/>
      <c r="S5" s="12" t="s">
        <v>48</v>
      </c>
      <c r="T5" s="18"/>
      <c r="U5" s="18"/>
      <c r="V5" s="18"/>
      <c r="W5" s="18"/>
      <c r="X5" s="18"/>
      <c r="Y5" s="19"/>
    </row>
    <row r="6" spans="1:25" ht="15" thickBot="1">
      <c r="A6" s="2" t="s">
        <v>40</v>
      </c>
      <c r="C6" s="4"/>
      <c r="E6" s="36"/>
      <c r="F6" s="9" t="s">
        <v>3</v>
      </c>
      <c r="G6" s="10"/>
      <c r="H6" s="10"/>
      <c r="L6" s="3">
        <v>168</v>
      </c>
      <c r="O6" s="98"/>
      <c r="S6" s="12" t="s">
        <v>50</v>
      </c>
      <c r="T6" s="18"/>
      <c r="U6" s="18"/>
      <c r="V6" s="18"/>
      <c r="W6" s="18"/>
      <c r="X6" s="18"/>
      <c r="Y6" s="19"/>
    </row>
    <row r="7" spans="3:25" ht="15" thickBot="1">
      <c r="C7" s="4"/>
      <c r="S7" s="33" t="s">
        <v>64</v>
      </c>
      <c r="T7" s="15"/>
      <c r="U7" s="15"/>
      <c r="V7" s="15"/>
      <c r="W7" s="15"/>
      <c r="X7" s="15"/>
      <c r="Y7" s="17"/>
    </row>
    <row r="8" spans="1:14" ht="15" thickBot="1">
      <c r="A8" s="5"/>
      <c r="C8" s="157" t="s">
        <v>44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25" ht="13.5">
      <c r="A9" s="6" t="s">
        <v>4</v>
      </c>
      <c r="B9" s="113" t="s">
        <v>41</v>
      </c>
      <c r="C9" s="146" t="s">
        <v>65</v>
      </c>
      <c r="D9" s="147"/>
      <c r="E9" s="148"/>
      <c r="F9" s="149"/>
      <c r="G9" s="146" t="s">
        <v>66</v>
      </c>
      <c r="H9" s="147"/>
      <c r="I9" s="148"/>
      <c r="J9" s="149"/>
      <c r="K9" s="146"/>
      <c r="L9" s="147"/>
      <c r="M9" s="148"/>
      <c r="N9" s="149"/>
      <c r="O9" s="7" t="s">
        <v>5</v>
      </c>
      <c r="P9" s="8" t="s">
        <v>6</v>
      </c>
      <c r="Q9" s="8" t="s">
        <v>7</v>
      </c>
      <c r="S9" s="150" t="s">
        <v>63</v>
      </c>
      <c r="T9" s="151"/>
      <c r="V9" s="9"/>
      <c r="W9" s="10"/>
      <c r="X9" s="10"/>
      <c r="Y9" s="11"/>
    </row>
    <row r="10" spans="1:25" ht="13.5">
      <c r="A10" s="12"/>
      <c r="B10" s="115"/>
      <c r="C10" s="152" t="s">
        <v>8</v>
      </c>
      <c r="D10" s="153"/>
      <c r="E10" s="153" t="s">
        <v>9</v>
      </c>
      <c r="F10" s="154"/>
      <c r="G10" s="152" t="s">
        <v>8</v>
      </c>
      <c r="H10" s="153"/>
      <c r="I10" s="153" t="s">
        <v>9</v>
      </c>
      <c r="J10" s="154"/>
      <c r="K10" s="152" t="s">
        <v>8</v>
      </c>
      <c r="L10" s="153"/>
      <c r="M10" s="153" t="s">
        <v>9</v>
      </c>
      <c r="N10" s="154"/>
      <c r="O10" s="114" t="s">
        <v>10</v>
      </c>
      <c r="P10" s="13" t="s">
        <v>10</v>
      </c>
      <c r="Q10" s="13" t="s">
        <v>55</v>
      </c>
      <c r="S10" s="155" t="s">
        <v>11</v>
      </c>
      <c r="T10" s="156"/>
      <c r="V10" s="138" t="s">
        <v>12</v>
      </c>
      <c r="W10" s="139"/>
      <c r="X10" s="139"/>
      <c r="Y10" s="140"/>
    </row>
    <row r="11" spans="1:25" ht="15" thickBot="1">
      <c r="A11" s="14"/>
      <c r="B11" s="37"/>
      <c r="C11" s="141" t="s">
        <v>13</v>
      </c>
      <c r="D11" s="142"/>
      <c r="E11" s="142" t="s">
        <v>13</v>
      </c>
      <c r="F11" s="143"/>
      <c r="G11" s="141" t="s">
        <v>13</v>
      </c>
      <c r="H11" s="142"/>
      <c r="I11" s="142" t="s">
        <v>13</v>
      </c>
      <c r="J11" s="143"/>
      <c r="K11" s="141" t="s">
        <v>13</v>
      </c>
      <c r="L11" s="142"/>
      <c r="M11" s="142" t="s">
        <v>13</v>
      </c>
      <c r="N11" s="143"/>
      <c r="O11" s="116" t="s">
        <v>14</v>
      </c>
      <c r="P11" s="16" t="s">
        <v>14</v>
      </c>
      <c r="Q11" s="16"/>
      <c r="S11" s="144" t="s">
        <v>15</v>
      </c>
      <c r="T11" s="145"/>
      <c r="V11" s="12"/>
      <c r="W11" s="18"/>
      <c r="X11" s="18"/>
      <c r="Y11" s="19"/>
    </row>
    <row r="12" spans="1:25" ht="13.5">
      <c r="A12" s="51"/>
      <c r="B12" s="20"/>
      <c r="C12" s="21" t="s">
        <v>16</v>
      </c>
      <c r="D12" s="22" t="s">
        <v>17</v>
      </c>
      <c r="E12" s="23" t="s">
        <v>16</v>
      </c>
      <c r="F12" s="24" t="s">
        <v>17</v>
      </c>
      <c r="G12" s="21" t="s">
        <v>16</v>
      </c>
      <c r="H12" s="22" t="s">
        <v>17</v>
      </c>
      <c r="I12" s="23" t="s">
        <v>16</v>
      </c>
      <c r="J12" s="24" t="s">
        <v>17</v>
      </c>
      <c r="K12" s="21" t="s">
        <v>16</v>
      </c>
      <c r="L12" s="22" t="s">
        <v>17</v>
      </c>
      <c r="M12" s="23" t="s">
        <v>16</v>
      </c>
      <c r="N12" s="24" t="s">
        <v>17</v>
      </c>
      <c r="O12" s="114"/>
      <c r="P12" s="13"/>
      <c r="Q12" s="13"/>
      <c r="S12" s="79" t="s">
        <v>60</v>
      </c>
      <c r="T12" s="115" t="s">
        <v>61</v>
      </c>
      <c r="V12" s="12"/>
      <c r="W12" s="18"/>
      <c r="X12" s="18"/>
      <c r="Y12" s="19"/>
    </row>
    <row r="13" spans="1:25" ht="13.5">
      <c r="A13" s="51" t="s">
        <v>45</v>
      </c>
      <c r="B13" s="25"/>
      <c r="C13" s="52"/>
      <c r="D13" s="53"/>
      <c r="E13" s="54"/>
      <c r="F13" s="55"/>
      <c r="G13" s="52"/>
      <c r="H13" s="53"/>
      <c r="I13" s="56"/>
      <c r="J13" s="55"/>
      <c r="K13" s="52"/>
      <c r="L13" s="53"/>
      <c r="M13" s="56"/>
      <c r="N13" s="55"/>
      <c r="O13" s="114"/>
      <c r="P13" s="13"/>
      <c r="Q13" s="13"/>
      <c r="S13" s="73"/>
      <c r="T13" s="25"/>
      <c r="V13" s="12"/>
      <c r="W13" s="18"/>
      <c r="X13" s="18"/>
      <c r="Y13" s="19"/>
    </row>
    <row r="14" spans="1:25" ht="13.5">
      <c r="A14" s="57" t="s">
        <v>51</v>
      </c>
      <c r="B14" s="58" t="s">
        <v>52</v>
      </c>
      <c r="C14" s="40">
        <v>9</v>
      </c>
      <c r="D14" s="41">
        <v>0</v>
      </c>
      <c r="E14" s="42">
        <v>13</v>
      </c>
      <c r="F14" s="43">
        <v>0</v>
      </c>
      <c r="G14" s="40">
        <v>13</v>
      </c>
      <c r="H14" s="41">
        <v>30</v>
      </c>
      <c r="I14" s="44">
        <v>17</v>
      </c>
      <c r="J14" s="45">
        <v>30</v>
      </c>
      <c r="K14" s="40"/>
      <c r="L14" s="41"/>
      <c r="M14" s="44"/>
      <c r="N14" s="45"/>
      <c r="O14" s="38">
        <v>8</v>
      </c>
      <c r="P14" s="39">
        <v>8</v>
      </c>
      <c r="Q14" s="70" t="s">
        <v>57</v>
      </c>
      <c r="R14" s="27"/>
      <c r="S14" s="74"/>
      <c r="T14" s="75"/>
      <c r="V14" s="26" t="s">
        <v>18</v>
      </c>
      <c r="W14" s="18" t="s">
        <v>42</v>
      </c>
      <c r="X14" s="18"/>
      <c r="Y14" s="19"/>
    </row>
    <row r="15" spans="1:25" ht="16.5" customHeight="1">
      <c r="A15" s="59"/>
      <c r="B15" s="60"/>
      <c r="C15" s="61"/>
      <c r="D15" s="62"/>
      <c r="E15" s="63"/>
      <c r="F15" s="64"/>
      <c r="G15" s="61"/>
      <c r="H15" s="62"/>
      <c r="I15" s="65"/>
      <c r="J15" s="66"/>
      <c r="K15" s="61"/>
      <c r="L15" s="62"/>
      <c r="M15" s="65"/>
      <c r="N15" s="66"/>
      <c r="O15" s="67">
        <f aca="true" t="shared" si="0" ref="O15:O46">((TIME(E15,F15,0)-TIME(C15,D15,0))+(TIME(I15,J15,0)-TIME(G15,H15,0))+(TIME(M15,N15,0)-TIME(K15,L15,0)))*24</f>
        <v>0</v>
      </c>
      <c r="P15" s="68">
        <f>O15</f>
        <v>0</v>
      </c>
      <c r="Q15" s="69"/>
      <c r="S15" s="76"/>
      <c r="T15" s="80"/>
      <c r="V15" s="26" t="s">
        <v>19</v>
      </c>
      <c r="W15" s="18" t="s">
        <v>20</v>
      </c>
      <c r="X15" s="18"/>
      <c r="Y15" s="19"/>
    </row>
    <row r="16" spans="1:25" ht="16.5" customHeight="1">
      <c r="A16" s="122">
        <v>44180</v>
      </c>
      <c r="B16" s="123">
        <f>A16</f>
        <v>44180</v>
      </c>
      <c r="C16" s="61"/>
      <c r="D16" s="62"/>
      <c r="E16" s="63"/>
      <c r="F16" s="64"/>
      <c r="G16" s="61"/>
      <c r="H16" s="62"/>
      <c r="I16" s="65"/>
      <c r="J16" s="66"/>
      <c r="K16" s="61"/>
      <c r="L16" s="62"/>
      <c r="M16" s="65"/>
      <c r="N16" s="66"/>
      <c r="O16" s="67">
        <f t="shared" si="0"/>
        <v>0</v>
      </c>
      <c r="P16" s="68">
        <f>P15+O16</f>
        <v>0</v>
      </c>
      <c r="Q16" s="69"/>
      <c r="S16" s="76"/>
      <c r="T16" s="80"/>
      <c r="V16" s="26" t="s">
        <v>21</v>
      </c>
      <c r="W16" s="18" t="s">
        <v>22</v>
      </c>
      <c r="X16" s="18"/>
      <c r="Y16" s="19"/>
    </row>
    <row r="17" spans="1:25" ht="16.5" customHeight="1">
      <c r="A17" s="122">
        <f>A16+1</f>
        <v>44181</v>
      </c>
      <c r="B17" s="123">
        <f aca="true" t="shared" si="1" ref="B17:B46">A17</f>
        <v>44181</v>
      </c>
      <c r="C17" s="61"/>
      <c r="D17" s="62"/>
      <c r="E17" s="63"/>
      <c r="F17" s="64"/>
      <c r="G17" s="61"/>
      <c r="H17" s="62"/>
      <c r="I17" s="65"/>
      <c r="J17" s="66"/>
      <c r="K17" s="61"/>
      <c r="L17" s="62"/>
      <c r="M17" s="65"/>
      <c r="N17" s="66"/>
      <c r="O17" s="67">
        <f t="shared" si="0"/>
        <v>0</v>
      </c>
      <c r="P17" s="68">
        <f aca="true" t="shared" si="2" ref="P17:P46">P16+O17</f>
        <v>0</v>
      </c>
      <c r="Q17" s="90"/>
      <c r="S17" s="76"/>
      <c r="T17" s="80"/>
      <c r="V17" s="26" t="s">
        <v>54</v>
      </c>
      <c r="W17" s="18" t="s">
        <v>59</v>
      </c>
      <c r="X17" s="18"/>
      <c r="Y17" s="19"/>
    </row>
    <row r="18" spans="1:25" ht="16.5" customHeight="1">
      <c r="A18" s="122">
        <f aca="true" t="shared" si="3" ref="A18:A46">A17+1</f>
        <v>44182</v>
      </c>
      <c r="B18" s="123">
        <f t="shared" si="1"/>
        <v>44182</v>
      </c>
      <c r="C18" s="61"/>
      <c r="D18" s="62"/>
      <c r="E18" s="63"/>
      <c r="F18" s="64"/>
      <c r="G18" s="61"/>
      <c r="H18" s="62"/>
      <c r="I18" s="65"/>
      <c r="J18" s="66"/>
      <c r="K18" s="61"/>
      <c r="L18" s="62"/>
      <c r="M18" s="65"/>
      <c r="N18" s="66"/>
      <c r="O18" s="67">
        <f t="shared" si="0"/>
        <v>0</v>
      </c>
      <c r="P18" s="68">
        <f t="shared" si="2"/>
        <v>0</v>
      </c>
      <c r="Q18" s="69"/>
      <c r="S18" s="76"/>
      <c r="T18" s="80"/>
      <c r="V18" s="26" t="s">
        <v>23</v>
      </c>
      <c r="W18" s="18" t="s">
        <v>58</v>
      </c>
      <c r="X18" s="18"/>
      <c r="Y18" s="19"/>
    </row>
    <row r="19" spans="1:25" ht="16.5" customHeight="1">
      <c r="A19" s="122">
        <f t="shared" si="3"/>
        <v>44183</v>
      </c>
      <c r="B19" s="123">
        <f t="shared" si="1"/>
        <v>44183</v>
      </c>
      <c r="C19" s="61"/>
      <c r="D19" s="62"/>
      <c r="E19" s="63"/>
      <c r="F19" s="64"/>
      <c r="G19" s="61"/>
      <c r="H19" s="62"/>
      <c r="I19" s="65"/>
      <c r="J19" s="66"/>
      <c r="K19" s="61"/>
      <c r="L19" s="62"/>
      <c r="M19" s="65"/>
      <c r="N19" s="66"/>
      <c r="O19" s="67">
        <f t="shared" si="0"/>
        <v>0</v>
      </c>
      <c r="P19" s="68">
        <f t="shared" si="2"/>
        <v>0</v>
      </c>
      <c r="Q19" s="69"/>
      <c r="S19" s="76"/>
      <c r="T19" s="80"/>
      <c r="V19" s="26" t="s">
        <v>24</v>
      </c>
      <c r="W19" s="18" t="s">
        <v>25</v>
      </c>
      <c r="X19" s="18"/>
      <c r="Y19" s="19"/>
    </row>
    <row r="20" spans="1:25" ht="16.5" customHeight="1">
      <c r="A20" s="122">
        <f t="shared" si="3"/>
        <v>44184</v>
      </c>
      <c r="B20" s="123">
        <f t="shared" si="1"/>
        <v>44184</v>
      </c>
      <c r="C20" s="61"/>
      <c r="D20" s="62"/>
      <c r="E20" s="63"/>
      <c r="F20" s="64"/>
      <c r="G20" s="61"/>
      <c r="H20" s="62"/>
      <c r="I20" s="65"/>
      <c r="J20" s="66"/>
      <c r="K20" s="61"/>
      <c r="L20" s="62"/>
      <c r="M20" s="65"/>
      <c r="N20" s="66"/>
      <c r="O20" s="67">
        <f t="shared" si="0"/>
        <v>0</v>
      </c>
      <c r="P20" s="68">
        <f t="shared" si="2"/>
        <v>0</v>
      </c>
      <c r="Q20" s="69"/>
      <c r="S20" s="76"/>
      <c r="T20" s="80"/>
      <c r="V20" s="26" t="s">
        <v>26</v>
      </c>
      <c r="W20" s="18" t="s">
        <v>53</v>
      </c>
      <c r="X20" s="18"/>
      <c r="Y20" s="19"/>
    </row>
    <row r="21" spans="1:25" ht="16.5" customHeight="1">
      <c r="A21" s="122">
        <f t="shared" si="3"/>
        <v>44185</v>
      </c>
      <c r="B21" s="123">
        <f t="shared" si="1"/>
        <v>44185</v>
      </c>
      <c r="C21" s="61"/>
      <c r="D21" s="62"/>
      <c r="E21" s="63"/>
      <c r="F21" s="64"/>
      <c r="G21" s="61"/>
      <c r="H21" s="62"/>
      <c r="I21" s="65"/>
      <c r="J21" s="66"/>
      <c r="K21" s="61"/>
      <c r="L21" s="62"/>
      <c r="M21" s="65"/>
      <c r="N21" s="66"/>
      <c r="O21" s="67">
        <f t="shared" si="0"/>
        <v>0</v>
      </c>
      <c r="P21" s="68">
        <f t="shared" si="2"/>
        <v>0</v>
      </c>
      <c r="Q21" s="69"/>
      <c r="S21" s="76"/>
      <c r="T21" s="80"/>
      <c r="V21" s="26" t="s">
        <v>27</v>
      </c>
      <c r="W21" s="18" t="s">
        <v>43</v>
      </c>
      <c r="X21" s="18"/>
      <c r="Y21" s="19"/>
    </row>
    <row r="22" spans="1:25" ht="16.5" customHeight="1">
      <c r="A22" s="122">
        <f t="shared" si="3"/>
        <v>44186</v>
      </c>
      <c r="B22" s="123">
        <f t="shared" si="1"/>
        <v>44186</v>
      </c>
      <c r="C22" s="61"/>
      <c r="D22" s="62"/>
      <c r="E22" s="63"/>
      <c r="F22" s="64"/>
      <c r="G22" s="61"/>
      <c r="H22" s="62"/>
      <c r="I22" s="65"/>
      <c r="J22" s="66"/>
      <c r="K22" s="61"/>
      <c r="L22" s="62"/>
      <c r="M22" s="65"/>
      <c r="N22" s="66"/>
      <c r="O22" s="67">
        <f t="shared" si="0"/>
        <v>0</v>
      </c>
      <c r="P22" s="68">
        <f t="shared" si="2"/>
        <v>0</v>
      </c>
      <c r="Q22" s="69"/>
      <c r="S22" s="76"/>
      <c r="T22" s="80"/>
      <c r="V22" s="26" t="s">
        <v>28</v>
      </c>
      <c r="W22" s="18" t="s">
        <v>29</v>
      </c>
      <c r="X22" s="18"/>
      <c r="Y22" s="19"/>
    </row>
    <row r="23" spans="1:25" ht="16.5" customHeight="1">
      <c r="A23" s="122">
        <f t="shared" si="3"/>
        <v>44187</v>
      </c>
      <c r="B23" s="123">
        <f t="shared" si="1"/>
        <v>44187</v>
      </c>
      <c r="C23" s="61"/>
      <c r="D23" s="62"/>
      <c r="E23" s="63"/>
      <c r="F23" s="64"/>
      <c r="G23" s="61"/>
      <c r="H23" s="62"/>
      <c r="I23" s="65"/>
      <c r="J23" s="66"/>
      <c r="K23" s="61"/>
      <c r="L23" s="62"/>
      <c r="M23" s="65"/>
      <c r="N23" s="66"/>
      <c r="O23" s="67">
        <f t="shared" si="0"/>
        <v>0</v>
      </c>
      <c r="P23" s="68">
        <f t="shared" si="2"/>
        <v>0</v>
      </c>
      <c r="Q23" s="69"/>
      <c r="S23" s="100"/>
      <c r="T23" s="101"/>
      <c r="V23" s="26" t="s">
        <v>30</v>
      </c>
      <c r="W23" s="18" t="s">
        <v>31</v>
      </c>
      <c r="X23" s="18"/>
      <c r="Y23" s="19"/>
    </row>
    <row r="24" spans="1:25" ht="16.5" customHeight="1">
      <c r="A24" s="122">
        <f t="shared" si="3"/>
        <v>44188</v>
      </c>
      <c r="B24" s="123">
        <f t="shared" si="1"/>
        <v>44188</v>
      </c>
      <c r="C24" s="61"/>
      <c r="D24" s="62"/>
      <c r="E24" s="63"/>
      <c r="F24" s="64"/>
      <c r="G24" s="61"/>
      <c r="H24" s="62"/>
      <c r="I24" s="65"/>
      <c r="J24" s="66"/>
      <c r="K24" s="61"/>
      <c r="L24" s="62"/>
      <c r="M24" s="65"/>
      <c r="N24" s="66"/>
      <c r="O24" s="67">
        <f t="shared" si="0"/>
        <v>0</v>
      </c>
      <c r="P24" s="68">
        <f t="shared" si="2"/>
        <v>0</v>
      </c>
      <c r="Q24" s="94"/>
      <c r="S24" s="100"/>
      <c r="T24" s="102"/>
      <c r="V24" s="26" t="s">
        <v>32</v>
      </c>
      <c r="W24" s="27" t="s">
        <v>33</v>
      </c>
      <c r="X24" s="18"/>
      <c r="Y24" s="19"/>
    </row>
    <row r="25" spans="1:25" ht="16.5" customHeight="1">
      <c r="A25" s="122">
        <f t="shared" si="3"/>
        <v>44189</v>
      </c>
      <c r="B25" s="123">
        <f t="shared" si="1"/>
        <v>44189</v>
      </c>
      <c r="C25" s="61"/>
      <c r="D25" s="62"/>
      <c r="E25" s="63"/>
      <c r="F25" s="64"/>
      <c r="G25" s="61"/>
      <c r="H25" s="62"/>
      <c r="I25" s="65"/>
      <c r="J25" s="66"/>
      <c r="K25" s="61"/>
      <c r="L25" s="62"/>
      <c r="M25" s="65"/>
      <c r="N25" s="66"/>
      <c r="O25" s="67">
        <f t="shared" si="0"/>
        <v>0</v>
      </c>
      <c r="P25" s="68">
        <f t="shared" si="2"/>
        <v>0</v>
      </c>
      <c r="Q25" s="99"/>
      <c r="S25" s="100"/>
      <c r="T25" s="103"/>
      <c r="V25" s="26" t="s">
        <v>34</v>
      </c>
      <c r="W25" s="27" t="s">
        <v>49</v>
      </c>
      <c r="X25" s="18"/>
      <c r="Y25" s="19"/>
    </row>
    <row r="26" spans="1:25" ht="16.5" customHeight="1">
      <c r="A26" s="122">
        <f t="shared" si="3"/>
        <v>44190</v>
      </c>
      <c r="B26" s="123">
        <f t="shared" si="1"/>
        <v>44190</v>
      </c>
      <c r="C26" s="61"/>
      <c r="D26" s="62"/>
      <c r="E26" s="63"/>
      <c r="F26" s="64"/>
      <c r="G26" s="61"/>
      <c r="H26" s="62"/>
      <c r="I26" s="65"/>
      <c r="J26" s="66"/>
      <c r="K26" s="61"/>
      <c r="L26" s="62"/>
      <c r="M26" s="65"/>
      <c r="N26" s="66"/>
      <c r="O26" s="67">
        <f t="shared" si="0"/>
        <v>0</v>
      </c>
      <c r="P26" s="68">
        <f t="shared" si="2"/>
        <v>0</v>
      </c>
      <c r="Q26" s="69"/>
      <c r="S26" s="100"/>
      <c r="T26" s="101"/>
      <c r="V26" s="26"/>
      <c r="W26" s="27"/>
      <c r="X26" s="18"/>
      <c r="Y26" s="19"/>
    </row>
    <row r="27" spans="1:25" ht="16.5" customHeight="1">
      <c r="A27" s="122">
        <f t="shared" si="3"/>
        <v>44191</v>
      </c>
      <c r="B27" s="123">
        <f t="shared" si="1"/>
        <v>44191</v>
      </c>
      <c r="C27" s="61"/>
      <c r="D27" s="62"/>
      <c r="E27" s="63"/>
      <c r="F27" s="64"/>
      <c r="G27" s="61"/>
      <c r="H27" s="62"/>
      <c r="I27" s="65"/>
      <c r="J27" s="66"/>
      <c r="K27" s="61"/>
      <c r="L27" s="62"/>
      <c r="M27" s="65"/>
      <c r="N27" s="66"/>
      <c r="O27" s="67">
        <f t="shared" si="0"/>
        <v>0</v>
      </c>
      <c r="P27" s="68">
        <f t="shared" si="2"/>
        <v>0</v>
      </c>
      <c r="Q27" s="97"/>
      <c r="S27" s="100"/>
      <c r="T27" s="104"/>
      <c r="V27" s="26"/>
      <c r="W27" s="27"/>
      <c r="X27" s="18"/>
      <c r="Y27" s="19"/>
    </row>
    <row r="28" spans="1:25" ht="16.5" customHeight="1">
      <c r="A28" s="122">
        <f t="shared" si="3"/>
        <v>44192</v>
      </c>
      <c r="B28" s="123">
        <f t="shared" si="1"/>
        <v>44192</v>
      </c>
      <c r="C28" s="61"/>
      <c r="D28" s="62"/>
      <c r="E28" s="63"/>
      <c r="F28" s="64"/>
      <c r="G28" s="61"/>
      <c r="H28" s="62"/>
      <c r="I28" s="65"/>
      <c r="J28" s="66"/>
      <c r="K28" s="61"/>
      <c r="L28" s="62"/>
      <c r="M28" s="65"/>
      <c r="N28" s="66"/>
      <c r="O28" s="67">
        <f t="shared" si="0"/>
        <v>0</v>
      </c>
      <c r="P28" s="68">
        <f t="shared" si="2"/>
        <v>0</v>
      </c>
      <c r="Q28" s="69"/>
      <c r="S28" s="100"/>
      <c r="T28" s="101"/>
      <c r="V28" s="28"/>
      <c r="W28" s="18"/>
      <c r="X28" s="18"/>
      <c r="Y28" s="19"/>
    </row>
    <row r="29" spans="1:25" ht="16.5" customHeight="1" thickBot="1">
      <c r="A29" s="122">
        <f t="shared" si="3"/>
        <v>44193</v>
      </c>
      <c r="B29" s="123">
        <f t="shared" si="1"/>
        <v>44193</v>
      </c>
      <c r="C29" s="61"/>
      <c r="D29" s="62"/>
      <c r="E29" s="63"/>
      <c r="F29" s="64"/>
      <c r="G29" s="61"/>
      <c r="H29" s="62"/>
      <c r="I29" s="65"/>
      <c r="J29" s="66"/>
      <c r="K29" s="61"/>
      <c r="L29" s="62"/>
      <c r="M29" s="65"/>
      <c r="N29" s="66"/>
      <c r="O29" s="67">
        <f t="shared" si="0"/>
        <v>0</v>
      </c>
      <c r="P29" s="68">
        <f t="shared" si="2"/>
        <v>0</v>
      </c>
      <c r="Q29" s="99"/>
      <c r="S29" s="100"/>
      <c r="T29" s="103"/>
      <c r="V29" s="29"/>
      <c r="W29" s="15"/>
      <c r="X29" s="15"/>
      <c r="Y29" s="17"/>
    </row>
    <row r="30" spans="1:20" ht="16.5" customHeight="1" thickBot="1">
      <c r="A30" s="122">
        <f t="shared" si="3"/>
        <v>44194</v>
      </c>
      <c r="B30" s="123">
        <f t="shared" si="1"/>
        <v>44194</v>
      </c>
      <c r="C30" s="61"/>
      <c r="D30" s="62"/>
      <c r="E30" s="63"/>
      <c r="F30" s="64"/>
      <c r="G30" s="61"/>
      <c r="H30" s="62"/>
      <c r="I30" s="65"/>
      <c r="J30" s="66"/>
      <c r="K30" s="61"/>
      <c r="L30" s="62"/>
      <c r="M30" s="65"/>
      <c r="N30" s="66"/>
      <c r="O30" s="67">
        <f t="shared" si="0"/>
        <v>0</v>
      </c>
      <c r="P30" s="68">
        <f t="shared" si="2"/>
        <v>0</v>
      </c>
      <c r="Q30" s="69"/>
      <c r="S30" s="76"/>
      <c r="T30" s="80"/>
    </row>
    <row r="31" spans="1:25" ht="16.5" customHeight="1">
      <c r="A31" s="122">
        <f t="shared" si="3"/>
        <v>44195</v>
      </c>
      <c r="B31" s="123">
        <f t="shared" si="1"/>
        <v>44195</v>
      </c>
      <c r="C31" s="61"/>
      <c r="D31" s="62"/>
      <c r="E31" s="63"/>
      <c r="F31" s="64"/>
      <c r="G31" s="61"/>
      <c r="H31" s="62"/>
      <c r="I31" s="65"/>
      <c r="J31" s="66"/>
      <c r="K31" s="61"/>
      <c r="L31" s="62"/>
      <c r="M31" s="65"/>
      <c r="N31" s="66"/>
      <c r="O31" s="67">
        <f t="shared" si="0"/>
        <v>0</v>
      </c>
      <c r="P31" s="68">
        <f t="shared" si="2"/>
        <v>0</v>
      </c>
      <c r="Q31" s="69"/>
      <c r="S31" s="76"/>
      <c r="T31" s="80"/>
      <c r="V31" s="9"/>
      <c r="W31" s="10"/>
      <c r="X31" s="10"/>
      <c r="Y31" s="11"/>
    </row>
    <row r="32" spans="1:25" ht="16.5" customHeight="1">
      <c r="A32" s="122">
        <f t="shared" si="3"/>
        <v>44196</v>
      </c>
      <c r="B32" s="123">
        <f t="shared" si="1"/>
        <v>44196</v>
      </c>
      <c r="C32" s="61"/>
      <c r="D32" s="62"/>
      <c r="E32" s="63"/>
      <c r="F32" s="64"/>
      <c r="G32" s="61"/>
      <c r="H32" s="62"/>
      <c r="I32" s="65"/>
      <c r="J32" s="66"/>
      <c r="K32" s="61"/>
      <c r="L32" s="62"/>
      <c r="M32" s="65"/>
      <c r="N32" s="66"/>
      <c r="O32" s="67">
        <f t="shared" si="0"/>
        <v>0</v>
      </c>
      <c r="P32" s="68">
        <f t="shared" si="2"/>
        <v>0</v>
      </c>
      <c r="Q32" s="69"/>
      <c r="S32" s="76"/>
      <c r="T32" s="80"/>
      <c r="V32" s="30" t="s">
        <v>56</v>
      </c>
      <c r="W32" s="31"/>
      <c r="X32" s="32"/>
      <c r="Y32" s="19"/>
    </row>
    <row r="33" spans="1:25" ht="16.5" customHeight="1">
      <c r="A33" s="122">
        <f t="shared" si="3"/>
        <v>44197</v>
      </c>
      <c r="B33" s="123">
        <f t="shared" si="1"/>
        <v>44197</v>
      </c>
      <c r="C33" s="61"/>
      <c r="D33" s="62"/>
      <c r="E33" s="63"/>
      <c r="F33" s="64"/>
      <c r="G33" s="61"/>
      <c r="H33" s="62"/>
      <c r="I33" s="65"/>
      <c r="J33" s="66"/>
      <c r="K33" s="61"/>
      <c r="L33" s="62"/>
      <c r="M33" s="65"/>
      <c r="N33" s="66"/>
      <c r="O33" s="67">
        <f t="shared" si="0"/>
        <v>0</v>
      </c>
      <c r="P33" s="68">
        <f t="shared" si="2"/>
        <v>0</v>
      </c>
      <c r="Q33" s="69"/>
      <c r="S33" s="76"/>
      <c r="T33" s="80"/>
      <c r="V33" s="30" t="s">
        <v>35</v>
      </c>
      <c r="W33" s="31"/>
      <c r="X33" s="32"/>
      <c r="Y33" s="19"/>
    </row>
    <row r="34" spans="1:25" ht="16.5" customHeight="1" thickBot="1">
      <c r="A34" s="122">
        <f t="shared" si="3"/>
        <v>44198</v>
      </c>
      <c r="B34" s="123">
        <f t="shared" si="1"/>
        <v>44198</v>
      </c>
      <c r="C34" s="61"/>
      <c r="D34" s="62"/>
      <c r="E34" s="63"/>
      <c r="F34" s="64"/>
      <c r="G34" s="61"/>
      <c r="H34" s="62"/>
      <c r="I34" s="65"/>
      <c r="J34" s="66"/>
      <c r="K34" s="61"/>
      <c r="L34" s="62"/>
      <c r="M34" s="65"/>
      <c r="N34" s="66"/>
      <c r="O34" s="67">
        <f t="shared" si="0"/>
        <v>0</v>
      </c>
      <c r="P34" s="68">
        <f t="shared" si="2"/>
        <v>0</v>
      </c>
      <c r="Q34" s="69"/>
      <c r="S34" s="76"/>
      <c r="T34" s="80"/>
      <c r="V34" s="12"/>
      <c r="W34" s="18"/>
      <c r="X34" s="32"/>
      <c r="Y34" s="19"/>
    </row>
    <row r="35" spans="1:25" ht="16.5" customHeight="1">
      <c r="A35" s="122">
        <f t="shared" si="3"/>
        <v>44199</v>
      </c>
      <c r="B35" s="123">
        <f t="shared" si="1"/>
        <v>44199</v>
      </c>
      <c r="C35" s="61"/>
      <c r="D35" s="62"/>
      <c r="E35" s="63"/>
      <c r="F35" s="64"/>
      <c r="G35" s="61"/>
      <c r="H35" s="62"/>
      <c r="I35" s="65"/>
      <c r="J35" s="66"/>
      <c r="K35" s="61"/>
      <c r="L35" s="62"/>
      <c r="M35" s="65"/>
      <c r="N35" s="66"/>
      <c r="O35" s="67">
        <f t="shared" si="0"/>
        <v>0</v>
      </c>
      <c r="P35" s="68">
        <f t="shared" si="2"/>
        <v>0</v>
      </c>
      <c r="Q35" s="69"/>
      <c r="S35" s="76"/>
      <c r="T35" s="80"/>
      <c r="V35" s="12"/>
      <c r="X35" s="47"/>
      <c r="Y35" s="48"/>
    </row>
    <row r="36" spans="1:25" ht="16.5" customHeight="1" thickBot="1">
      <c r="A36" s="122">
        <f t="shared" si="3"/>
        <v>44200</v>
      </c>
      <c r="B36" s="123">
        <f t="shared" si="1"/>
        <v>44200</v>
      </c>
      <c r="C36" s="61"/>
      <c r="D36" s="62"/>
      <c r="E36" s="63"/>
      <c r="F36" s="64"/>
      <c r="G36" s="61"/>
      <c r="H36" s="62"/>
      <c r="I36" s="65"/>
      <c r="J36" s="66"/>
      <c r="K36" s="61"/>
      <c r="L36" s="62"/>
      <c r="M36" s="65"/>
      <c r="N36" s="66"/>
      <c r="O36" s="67">
        <f t="shared" si="0"/>
        <v>0</v>
      </c>
      <c r="P36" s="68">
        <f t="shared" si="2"/>
        <v>0</v>
      </c>
      <c r="Q36" s="69"/>
      <c r="S36" s="76"/>
      <c r="T36" s="80"/>
      <c r="V36" s="30" t="s">
        <v>36</v>
      </c>
      <c r="W36" s="31"/>
      <c r="X36" s="49"/>
      <c r="Y36" s="50"/>
    </row>
    <row r="37" spans="1:25" ht="16.5" customHeight="1" thickBot="1">
      <c r="A37" s="122">
        <f t="shared" si="3"/>
        <v>44201</v>
      </c>
      <c r="B37" s="123">
        <f t="shared" si="1"/>
        <v>44201</v>
      </c>
      <c r="C37" s="61"/>
      <c r="D37" s="62"/>
      <c r="E37" s="63"/>
      <c r="F37" s="64"/>
      <c r="G37" s="61"/>
      <c r="H37" s="62"/>
      <c r="I37" s="65"/>
      <c r="J37" s="66"/>
      <c r="K37" s="61"/>
      <c r="L37" s="62"/>
      <c r="M37" s="65"/>
      <c r="N37" s="66"/>
      <c r="O37" s="67">
        <f t="shared" si="0"/>
        <v>0</v>
      </c>
      <c r="P37" s="68">
        <f t="shared" si="2"/>
        <v>0</v>
      </c>
      <c r="Q37" s="69"/>
      <c r="S37" s="76"/>
      <c r="T37" s="80"/>
      <c r="V37" s="12"/>
      <c r="W37" s="18"/>
      <c r="X37" s="32"/>
      <c r="Y37" s="19"/>
    </row>
    <row r="38" spans="1:25" ht="16.5" customHeight="1">
      <c r="A38" s="122">
        <f t="shared" si="3"/>
        <v>44202</v>
      </c>
      <c r="B38" s="123">
        <f t="shared" si="1"/>
        <v>44202</v>
      </c>
      <c r="C38" s="61"/>
      <c r="D38" s="62"/>
      <c r="E38" s="63"/>
      <c r="F38" s="64"/>
      <c r="G38" s="61"/>
      <c r="H38" s="62"/>
      <c r="I38" s="65"/>
      <c r="J38" s="66"/>
      <c r="K38" s="61"/>
      <c r="L38" s="62"/>
      <c r="M38" s="65"/>
      <c r="N38" s="66"/>
      <c r="O38" s="67">
        <f t="shared" si="0"/>
        <v>0</v>
      </c>
      <c r="P38" s="68">
        <f t="shared" si="2"/>
        <v>0</v>
      </c>
      <c r="Q38" s="69"/>
      <c r="S38" s="76"/>
      <c r="T38" s="80"/>
      <c r="V38" s="30" t="s">
        <v>37</v>
      </c>
      <c r="W38" s="18"/>
      <c r="X38" s="81"/>
      <c r="Y38" s="82"/>
    </row>
    <row r="39" spans="1:25" ht="16.5" customHeight="1" thickBot="1">
      <c r="A39" s="122">
        <f t="shared" si="3"/>
        <v>44203</v>
      </c>
      <c r="B39" s="123">
        <f t="shared" si="1"/>
        <v>44203</v>
      </c>
      <c r="C39" s="61"/>
      <c r="D39" s="62"/>
      <c r="E39" s="63"/>
      <c r="F39" s="64"/>
      <c r="G39" s="61"/>
      <c r="H39" s="62"/>
      <c r="I39" s="65"/>
      <c r="J39" s="66"/>
      <c r="K39" s="61"/>
      <c r="L39" s="62"/>
      <c r="M39" s="65"/>
      <c r="N39" s="66"/>
      <c r="O39" s="67">
        <f t="shared" si="0"/>
        <v>0</v>
      </c>
      <c r="P39" s="68">
        <f t="shared" si="2"/>
        <v>0</v>
      </c>
      <c r="Q39" s="69"/>
      <c r="S39" s="76"/>
      <c r="T39" s="80"/>
      <c r="V39" s="12"/>
      <c r="W39" s="18"/>
      <c r="X39" s="84"/>
      <c r="Y39" s="83"/>
    </row>
    <row r="40" spans="1:25" ht="16.5" customHeight="1" thickBot="1">
      <c r="A40" s="122">
        <f t="shared" si="3"/>
        <v>44204</v>
      </c>
      <c r="B40" s="123">
        <f t="shared" si="1"/>
        <v>44204</v>
      </c>
      <c r="C40" s="61"/>
      <c r="D40" s="62"/>
      <c r="E40" s="63"/>
      <c r="F40" s="64"/>
      <c r="G40" s="61"/>
      <c r="H40" s="62"/>
      <c r="I40" s="65"/>
      <c r="J40" s="66"/>
      <c r="K40" s="61"/>
      <c r="L40" s="62"/>
      <c r="M40" s="65"/>
      <c r="N40" s="66"/>
      <c r="O40" s="67">
        <f t="shared" si="0"/>
        <v>0</v>
      </c>
      <c r="P40" s="68">
        <f t="shared" si="2"/>
        <v>0</v>
      </c>
      <c r="Q40" s="69"/>
      <c r="S40" s="76"/>
      <c r="T40" s="80"/>
      <c r="V40" s="12"/>
      <c r="W40" s="18"/>
      <c r="X40" s="18"/>
      <c r="Y40" s="19"/>
    </row>
    <row r="41" spans="1:25" ht="16.5" customHeight="1">
      <c r="A41" s="122">
        <f t="shared" si="3"/>
        <v>44205</v>
      </c>
      <c r="B41" s="123">
        <f t="shared" si="1"/>
        <v>44205</v>
      </c>
      <c r="C41" s="61"/>
      <c r="D41" s="62"/>
      <c r="E41" s="63"/>
      <c r="F41" s="64"/>
      <c r="G41" s="61"/>
      <c r="H41" s="62"/>
      <c r="I41" s="65"/>
      <c r="J41" s="66"/>
      <c r="K41" s="61"/>
      <c r="L41" s="62"/>
      <c r="M41" s="65"/>
      <c r="N41" s="66"/>
      <c r="O41" s="67">
        <f t="shared" si="0"/>
        <v>0</v>
      </c>
      <c r="P41" s="68">
        <f t="shared" si="2"/>
        <v>0</v>
      </c>
      <c r="Q41" s="69"/>
      <c r="S41" s="76"/>
      <c r="T41" s="80"/>
      <c r="V41" s="12"/>
      <c r="X41" s="47"/>
      <c r="Y41" s="48"/>
    </row>
    <row r="42" spans="1:25" ht="16.5" customHeight="1" thickBot="1">
      <c r="A42" s="122">
        <f t="shared" si="3"/>
        <v>44206</v>
      </c>
      <c r="B42" s="123">
        <f t="shared" si="1"/>
        <v>44206</v>
      </c>
      <c r="C42" s="61"/>
      <c r="D42" s="62"/>
      <c r="E42" s="63"/>
      <c r="F42" s="64"/>
      <c r="G42" s="61"/>
      <c r="H42" s="62"/>
      <c r="I42" s="65"/>
      <c r="J42" s="66"/>
      <c r="K42" s="61"/>
      <c r="L42" s="62"/>
      <c r="M42" s="65"/>
      <c r="N42" s="66"/>
      <c r="O42" s="67">
        <f t="shared" si="0"/>
        <v>0</v>
      </c>
      <c r="P42" s="68">
        <f t="shared" si="2"/>
        <v>0</v>
      </c>
      <c r="Q42" s="69"/>
      <c r="S42" s="76"/>
      <c r="T42" s="80"/>
      <c r="V42" s="30" t="s">
        <v>38</v>
      </c>
      <c r="W42" s="31"/>
      <c r="X42" s="49"/>
      <c r="Y42" s="50"/>
    </row>
    <row r="43" spans="1:25" ht="16.5" customHeight="1" thickBot="1">
      <c r="A43" s="122">
        <f t="shared" si="3"/>
        <v>44207</v>
      </c>
      <c r="B43" s="123">
        <f t="shared" si="1"/>
        <v>44207</v>
      </c>
      <c r="C43" s="61"/>
      <c r="D43" s="62"/>
      <c r="E43" s="63"/>
      <c r="F43" s="64"/>
      <c r="G43" s="61"/>
      <c r="H43" s="62"/>
      <c r="I43" s="65"/>
      <c r="J43" s="66"/>
      <c r="K43" s="61"/>
      <c r="L43" s="62"/>
      <c r="M43" s="65"/>
      <c r="N43" s="66"/>
      <c r="O43" s="67">
        <f t="shared" si="0"/>
        <v>0</v>
      </c>
      <c r="P43" s="68">
        <f t="shared" si="2"/>
        <v>0</v>
      </c>
      <c r="Q43" s="69"/>
      <c r="S43" s="76"/>
      <c r="T43" s="80"/>
      <c r="V43" s="12"/>
      <c r="W43" s="18"/>
      <c r="X43" s="18"/>
      <c r="Y43" s="19"/>
    </row>
    <row r="44" spans="1:25" ht="16.5" customHeight="1">
      <c r="A44" s="122">
        <f t="shared" si="3"/>
        <v>44208</v>
      </c>
      <c r="B44" s="123">
        <f t="shared" si="1"/>
        <v>44208</v>
      </c>
      <c r="C44" s="61"/>
      <c r="D44" s="62"/>
      <c r="E44" s="63"/>
      <c r="F44" s="64"/>
      <c r="G44" s="61"/>
      <c r="H44" s="62"/>
      <c r="I44" s="65"/>
      <c r="J44" s="66"/>
      <c r="K44" s="61"/>
      <c r="L44" s="62"/>
      <c r="M44" s="65"/>
      <c r="N44" s="66"/>
      <c r="O44" s="67">
        <f t="shared" si="0"/>
        <v>0</v>
      </c>
      <c r="P44" s="68">
        <f t="shared" si="2"/>
        <v>0</v>
      </c>
      <c r="Q44" s="69"/>
      <c r="S44" s="76"/>
      <c r="T44" s="80"/>
      <c r="V44" s="30" t="s">
        <v>37</v>
      </c>
      <c r="W44" s="18"/>
      <c r="X44" s="81"/>
      <c r="Y44" s="82"/>
    </row>
    <row r="45" spans="1:25" ht="16.5" customHeight="1" thickBot="1">
      <c r="A45" s="122">
        <f t="shared" si="3"/>
        <v>44209</v>
      </c>
      <c r="B45" s="123">
        <f t="shared" si="1"/>
        <v>44209</v>
      </c>
      <c r="C45" s="61"/>
      <c r="D45" s="62"/>
      <c r="E45" s="63"/>
      <c r="F45" s="64"/>
      <c r="G45" s="61"/>
      <c r="H45" s="62"/>
      <c r="I45" s="65"/>
      <c r="J45" s="66"/>
      <c r="K45" s="61"/>
      <c r="L45" s="62"/>
      <c r="M45" s="65"/>
      <c r="N45" s="66"/>
      <c r="O45" s="67">
        <f t="shared" si="0"/>
        <v>0</v>
      </c>
      <c r="P45" s="68">
        <f t="shared" si="2"/>
        <v>0</v>
      </c>
      <c r="Q45" s="69"/>
      <c r="S45" s="76"/>
      <c r="T45" s="80"/>
      <c r="V45" s="12"/>
      <c r="W45" s="18"/>
      <c r="X45" s="84"/>
      <c r="Y45" s="83"/>
    </row>
    <row r="46" spans="1:25" ht="15" thickBot="1">
      <c r="A46" s="122">
        <f t="shared" si="3"/>
        <v>44210</v>
      </c>
      <c r="B46" s="123">
        <f t="shared" si="1"/>
        <v>44210</v>
      </c>
      <c r="C46" s="61"/>
      <c r="D46" s="62"/>
      <c r="E46" s="63"/>
      <c r="F46" s="64"/>
      <c r="G46" s="61"/>
      <c r="H46" s="62"/>
      <c r="I46" s="65"/>
      <c r="J46" s="66"/>
      <c r="K46" s="61"/>
      <c r="L46" s="62"/>
      <c r="M46" s="65"/>
      <c r="N46" s="66"/>
      <c r="O46" s="67">
        <f t="shared" si="0"/>
        <v>0</v>
      </c>
      <c r="P46" s="68">
        <f t="shared" si="2"/>
        <v>0</v>
      </c>
      <c r="Q46" s="34"/>
      <c r="S46" s="77"/>
      <c r="T46" s="78"/>
      <c r="V46" s="33"/>
      <c r="W46" s="15"/>
      <c r="X46" s="15"/>
      <c r="Y46" s="17"/>
    </row>
    <row r="47" spans="3:10" ht="15" thickBot="1">
      <c r="C47" s="93"/>
      <c r="D47" s="93"/>
      <c r="E47" s="93"/>
      <c r="F47" s="93"/>
      <c r="G47" s="93"/>
      <c r="H47" s="93"/>
      <c r="I47" s="93"/>
      <c r="J47" s="93"/>
    </row>
    <row r="48" spans="12:15" ht="15" thickBot="1">
      <c r="L48" t="s">
        <v>39</v>
      </c>
      <c r="O48" s="35">
        <f>SUM(O16:O46)</f>
        <v>0</v>
      </c>
    </row>
    <row r="50" spans="17:18" ht="13.5">
      <c r="Q50" s="85"/>
      <c r="R50"/>
    </row>
    <row r="51" spans="17:18" ht="13.5">
      <c r="Q51"/>
      <c r="R51"/>
    </row>
    <row r="52" spans="17:18" ht="13.5">
      <c r="Q52"/>
      <c r="R52"/>
    </row>
    <row r="53" spans="17:18" ht="13.5">
      <c r="Q53"/>
      <c r="R53"/>
    </row>
    <row r="54" spans="17:18" ht="13.5">
      <c r="Q54"/>
      <c r="R54"/>
    </row>
    <row r="55" spans="17:18" ht="13.5">
      <c r="Q55"/>
      <c r="R55"/>
    </row>
    <row r="56" spans="17:18" ht="13.5">
      <c r="Q56"/>
      <c r="R56"/>
    </row>
  </sheetData>
  <sheetProtection/>
  <mergeCells count="25">
    <mergeCell ref="V10:Y10"/>
    <mergeCell ref="C11:D11"/>
    <mergeCell ref="E11:F11"/>
    <mergeCell ref="G11:H11"/>
    <mergeCell ref="I11:J11"/>
    <mergeCell ref="K11:L11"/>
    <mergeCell ref="M11:N11"/>
    <mergeCell ref="S11:T11"/>
    <mergeCell ref="C9:F9"/>
    <mergeCell ref="G9:J9"/>
    <mergeCell ref="K9:N9"/>
    <mergeCell ref="S9:T9"/>
    <mergeCell ref="C10:D10"/>
    <mergeCell ref="E10:F10"/>
    <mergeCell ref="G10:H10"/>
    <mergeCell ref="I10:J10"/>
    <mergeCell ref="K10:L10"/>
    <mergeCell ref="M10:N10"/>
    <mergeCell ref="S10:T10"/>
    <mergeCell ref="C8:N8"/>
    <mergeCell ref="A1:Y1"/>
    <mergeCell ref="A2:Y2"/>
    <mergeCell ref="C3:J3"/>
    <mergeCell ref="C4:J4"/>
    <mergeCell ref="C5:J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elfyn</dc:creator>
  <cp:keywords/>
  <dc:description/>
  <cp:lastModifiedBy>Billy Aiken</cp:lastModifiedBy>
  <cp:lastPrinted>2019-06-17T11:35:09Z</cp:lastPrinted>
  <dcterms:created xsi:type="dcterms:W3CDTF">2012-05-13T20:10:22Z</dcterms:created>
  <dcterms:modified xsi:type="dcterms:W3CDTF">2020-05-04T15:39:42Z</dcterms:modified>
  <cp:category/>
  <cp:version/>
  <cp:contentType/>
  <cp:contentStatus/>
</cp:coreProperties>
</file>