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ulwen\Heulwen - UWS\Timesheets\Heulwen\"/>
    </mc:Choice>
  </mc:AlternateContent>
  <bookViews>
    <workbookView xWindow="0" yWindow="0" windowWidth="20490" windowHeight="7620" tabRatio="852" activeTab="2"/>
  </bookViews>
  <sheets>
    <sheet name="Instructions" sheetId="61" r:id="rId1"/>
    <sheet name="Holiday" sheetId="62" r:id="rId2"/>
    <sheet name="Apr 2020" sheetId="50" r:id="rId3"/>
    <sheet name="May 2020" sheetId="64" r:id="rId4"/>
    <sheet name="Jun 2020" sheetId="66" r:id="rId5"/>
    <sheet name="Jul 2020" sheetId="67" r:id="rId6"/>
    <sheet name="Aug 2020" sheetId="68" r:id="rId7"/>
    <sheet name="Sep 2020" sheetId="69" r:id="rId8"/>
    <sheet name="Oct 2020" sheetId="70" r:id="rId9"/>
    <sheet name="Nov 2020" sheetId="71" r:id="rId10"/>
    <sheet name="Dec 2020" sheetId="72" r:id="rId11"/>
    <sheet name="Jan 2021" sheetId="73" r:id="rId12"/>
    <sheet name="Feb 2021" sheetId="74" r:id="rId13"/>
    <sheet name="Mar 2021" sheetId="75" r:id="rId14"/>
  </sheets>
  <calcPr calcId="162913"/>
</workbook>
</file>

<file path=xl/calcChain.xml><?xml version="1.0" encoding="utf-8"?>
<calcChain xmlns="http://schemas.openxmlformats.org/spreadsheetml/2006/main">
  <c r="Q64" i="75" l="1"/>
  <c r="Q64" i="74"/>
  <c r="Q64" i="73"/>
  <c r="Q64" i="72"/>
  <c r="Q64" i="71"/>
  <c r="Q64" i="70"/>
  <c r="Q64" i="69"/>
  <c r="Q64" i="68"/>
  <c r="Q64" i="67"/>
  <c r="Q64" i="66"/>
  <c r="Q64" i="50"/>
  <c r="Q64" i="64"/>
  <c r="O5" i="62" l="1"/>
  <c r="U63" i="50" l="1"/>
  <c r="T63" i="50"/>
  <c r="T65" i="50" l="1"/>
  <c r="T66" i="50"/>
  <c r="R4" i="62" l="1"/>
  <c r="U63" i="75"/>
  <c r="T63" i="75"/>
  <c r="Q63" i="75"/>
  <c r="E23" i="62" s="1"/>
  <c r="Q60" i="75"/>
  <c r="R59" i="75"/>
  <c r="M59" i="75"/>
  <c r="O59" i="75" s="1"/>
  <c r="Y58" i="75"/>
  <c r="R58" i="75"/>
  <c r="M58" i="75"/>
  <c r="O58" i="75" s="1"/>
  <c r="R57" i="75"/>
  <c r="M57" i="75"/>
  <c r="O57" i="75" s="1"/>
  <c r="Y56" i="75"/>
  <c r="R56" i="75"/>
  <c r="M56" i="75"/>
  <c r="O56" i="75" s="1"/>
  <c r="Y55" i="75"/>
  <c r="R55" i="75"/>
  <c r="M55" i="75"/>
  <c r="O55" i="75" s="1"/>
  <c r="R54" i="75"/>
  <c r="M54" i="75"/>
  <c r="O54" i="75" s="1"/>
  <c r="Y53" i="75"/>
  <c r="R53" i="75"/>
  <c r="M53" i="75"/>
  <c r="O53" i="75" s="1"/>
  <c r="Y52" i="75"/>
  <c r="Q51" i="75"/>
  <c r="R50" i="75"/>
  <c r="M50" i="75"/>
  <c r="O50" i="75" s="1"/>
  <c r="R49" i="75"/>
  <c r="M49" i="75"/>
  <c r="O49" i="75" s="1"/>
  <c r="R48" i="75"/>
  <c r="M48" i="75"/>
  <c r="O48" i="75" s="1"/>
  <c r="R47" i="75"/>
  <c r="M47" i="75"/>
  <c r="O47" i="75" s="1"/>
  <c r="R46" i="75"/>
  <c r="M46" i="75"/>
  <c r="O46" i="75" s="1"/>
  <c r="R45" i="75"/>
  <c r="M45" i="75"/>
  <c r="O45" i="75" s="1"/>
  <c r="R44" i="75"/>
  <c r="M44" i="75"/>
  <c r="O44" i="75" s="1"/>
  <c r="Q42" i="75"/>
  <c r="R41" i="75"/>
  <c r="O41" i="75"/>
  <c r="M41" i="75"/>
  <c r="R40" i="75"/>
  <c r="M40" i="75"/>
  <c r="O40" i="75" s="1"/>
  <c r="R39" i="75"/>
  <c r="M39" i="75"/>
  <c r="O39" i="75" s="1"/>
  <c r="R38" i="75"/>
  <c r="M38" i="75"/>
  <c r="O38" i="75" s="1"/>
  <c r="R37" i="75"/>
  <c r="M37" i="75"/>
  <c r="O37" i="75" s="1"/>
  <c r="R36" i="75"/>
  <c r="M36" i="75"/>
  <c r="O36" i="75" s="1"/>
  <c r="R35" i="75"/>
  <c r="M35" i="75"/>
  <c r="O35" i="75" s="1"/>
  <c r="Q33" i="75"/>
  <c r="R32" i="75"/>
  <c r="M32" i="75"/>
  <c r="O32" i="75" s="1"/>
  <c r="R31" i="75"/>
  <c r="M31" i="75"/>
  <c r="O31" i="75" s="1"/>
  <c r="R30" i="75"/>
  <c r="M30" i="75"/>
  <c r="O30" i="75" s="1"/>
  <c r="R29" i="75"/>
  <c r="M29" i="75"/>
  <c r="O29" i="75" s="1"/>
  <c r="R28" i="75"/>
  <c r="M28" i="75"/>
  <c r="O28" i="75" s="1"/>
  <c r="R27" i="75"/>
  <c r="M27" i="75"/>
  <c r="O27" i="75" s="1"/>
  <c r="R26" i="75"/>
  <c r="M26" i="75"/>
  <c r="O26" i="75" s="1"/>
  <c r="Q24" i="75"/>
  <c r="R23" i="75"/>
  <c r="M23" i="75"/>
  <c r="O23" i="75" s="1"/>
  <c r="R22" i="75"/>
  <c r="O22" i="75"/>
  <c r="M22" i="75"/>
  <c r="R21" i="75"/>
  <c r="M21" i="75"/>
  <c r="O21" i="75" s="1"/>
  <c r="R20" i="75"/>
  <c r="M20" i="75"/>
  <c r="O20" i="75" s="1"/>
  <c r="R19" i="75"/>
  <c r="M19" i="75"/>
  <c r="O19" i="75" s="1"/>
  <c r="R18" i="75"/>
  <c r="M18" i="75"/>
  <c r="O18" i="75" s="1"/>
  <c r="R17" i="75"/>
  <c r="M17" i="75"/>
  <c r="O17" i="75" s="1"/>
  <c r="C17" i="75"/>
  <c r="C18" i="75" s="1"/>
  <c r="R15" i="75"/>
  <c r="D6" i="75"/>
  <c r="D4" i="75"/>
  <c r="U63" i="74"/>
  <c r="T63" i="74"/>
  <c r="Q63" i="74"/>
  <c r="E22" i="62" s="1"/>
  <c r="Y58" i="74"/>
  <c r="Y56" i="74"/>
  <c r="Y55" i="74"/>
  <c r="Y53" i="74"/>
  <c r="Y52" i="74"/>
  <c r="Q51" i="74"/>
  <c r="R50" i="74"/>
  <c r="M50" i="74"/>
  <c r="O50" i="74" s="1"/>
  <c r="R49" i="74"/>
  <c r="M49" i="74"/>
  <c r="O49" i="74" s="1"/>
  <c r="R48" i="74"/>
  <c r="M48" i="74"/>
  <c r="O48" i="74" s="1"/>
  <c r="R47" i="74"/>
  <c r="M47" i="74"/>
  <c r="O47" i="74" s="1"/>
  <c r="R46" i="74"/>
  <c r="M46" i="74"/>
  <c r="O46" i="74" s="1"/>
  <c r="R45" i="74"/>
  <c r="M45" i="74"/>
  <c r="O45" i="74" s="1"/>
  <c r="R44" i="74"/>
  <c r="M44" i="74"/>
  <c r="O44" i="74" s="1"/>
  <c r="Q42" i="74"/>
  <c r="R41" i="74"/>
  <c r="M41" i="74"/>
  <c r="O41" i="74" s="1"/>
  <c r="R40" i="74"/>
  <c r="O40" i="74"/>
  <c r="M40" i="74"/>
  <c r="R39" i="74"/>
  <c r="M39" i="74"/>
  <c r="O39" i="74" s="1"/>
  <c r="R38" i="74"/>
  <c r="M38" i="74"/>
  <c r="O38" i="74" s="1"/>
  <c r="R37" i="74"/>
  <c r="M37" i="74"/>
  <c r="O37" i="74" s="1"/>
  <c r="R36" i="74"/>
  <c r="M36" i="74"/>
  <c r="O36" i="74" s="1"/>
  <c r="R35" i="74"/>
  <c r="M35" i="74"/>
  <c r="O35" i="74" s="1"/>
  <c r="Q33" i="74"/>
  <c r="R32" i="74"/>
  <c r="M32" i="74"/>
  <c r="O32" i="74" s="1"/>
  <c r="R31" i="74"/>
  <c r="M31" i="74"/>
  <c r="O31" i="74" s="1"/>
  <c r="R30" i="74"/>
  <c r="M30" i="74"/>
  <c r="O30" i="74" s="1"/>
  <c r="R29" i="74"/>
  <c r="M29" i="74"/>
  <c r="O29" i="74" s="1"/>
  <c r="R28" i="74"/>
  <c r="M28" i="74"/>
  <c r="O28" i="74" s="1"/>
  <c r="R27" i="74"/>
  <c r="M27" i="74"/>
  <c r="O27" i="74" s="1"/>
  <c r="R26" i="74"/>
  <c r="M26" i="74"/>
  <c r="O26" i="74" s="1"/>
  <c r="Q24" i="74"/>
  <c r="R23" i="74"/>
  <c r="M23" i="74"/>
  <c r="O23" i="74" s="1"/>
  <c r="R22" i="74"/>
  <c r="M22" i="74"/>
  <c r="O22" i="74" s="1"/>
  <c r="R21" i="74"/>
  <c r="M21" i="74"/>
  <c r="O21" i="74" s="1"/>
  <c r="R20" i="74"/>
  <c r="M20" i="74"/>
  <c r="O20" i="74" s="1"/>
  <c r="R19" i="74"/>
  <c r="M19" i="74"/>
  <c r="O19" i="74" s="1"/>
  <c r="R18" i="74"/>
  <c r="M18" i="74"/>
  <c r="O18" i="74" s="1"/>
  <c r="R17" i="74"/>
  <c r="M17" i="74"/>
  <c r="O17" i="74" s="1"/>
  <c r="C17" i="74"/>
  <c r="C18" i="74" s="1"/>
  <c r="C19" i="74" s="1"/>
  <c r="C20" i="74" s="1"/>
  <c r="C21" i="74" s="1"/>
  <c r="C22" i="74" s="1"/>
  <c r="C23" i="74" s="1"/>
  <c r="C26" i="74" s="1"/>
  <c r="R15" i="74"/>
  <c r="D6" i="74"/>
  <c r="D4" i="74"/>
  <c r="U63" i="73"/>
  <c r="T63" i="73"/>
  <c r="Q63" i="73"/>
  <c r="E21" i="62" s="1"/>
  <c r="Y58" i="73"/>
  <c r="Y56" i="73"/>
  <c r="Y55" i="73"/>
  <c r="Y53" i="73"/>
  <c r="Y52" i="73"/>
  <c r="Q51" i="73"/>
  <c r="R50" i="73"/>
  <c r="O50" i="73"/>
  <c r="M50" i="73"/>
  <c r="R49" i="73"/>
  <c r="M49" i="73"/>
  <c r="O49" i="73" s="1"/>
  <c r="R48" i="73"/>
  <c r="M48" i="73"/>
  <c r="O48" i="73" s="1"/>
  <c r="R47" i="73"/>
  <c r="M47" i="73"/>
  <c r="O47" i="73" s="1"/>
  <c r="R46" i="73"/>
  <c r="M46" i="73"/>
  <c r="O46" i="73" s="1"/>
  <c r="R45" i="73"/>
  <c r="O45" i="73"/>
  <c r="M45" i="73"/>
  <c r="R44" i="73"/>
  <c r="M44" i="73"/>
  <c r="O44" i="73" s="1"/>
  <c r="Q42" i="73"/>
  <c r="R41" i="73"/>
  <c r="M41" i="73"/>
  <c r="O41" i="73" s="1"/>
  <c r="R40" i="73"/>
  <c r="M40" i="73"/>
  <c r="O40" i="73" s="1"/>
  <c r="R39" i="73"/>
  <c r="M39" i="73"/>
  <c r="O39" i="73" s="1"/>
  <c r="R38" i="73"/>
  <c r="M38" i="73"/>
  <c r="O38" i="73" s="1"/>
  <c r="R37" i="73"/>
  <c r="M37" i="73"/>
  <c r="O37" i="73" s="1"/>
  <c r="R36" i="73"/>
  <c r="M36" i="73"/>
  <c r="O36" i="73" s="1"/>
  <c r="R35" i="73"/>
  <c r="M35" i="73"/>
  <c r="O35" i="73" s="1"/>
  <c r="Q33" i="73"/>
  <c r="R32" i="73"/>
  <c r="M32" i="73"/>
  <c r="O32" i="73" s="1"/>
  <c r="R31" i="73"/>
  <c r="M31" i="73"/>
  <c r="O31" i="73" s="1"/>
  <c r="R30" i="73"/>
  <c r="M30" i="73"/>
  <c r="O30" i="73" s="1"/>
  <c r="R29" i="73"/>
  <c r="M29" i="73"/>
  <c r="O29" i="73" s="1"/>
  <c r="R28" i="73"/>
  <c r="M28" i="73"/>
  <c r="O28" i="73" s="1"/>
  <c r="R27" i="73"/>
  <c r="M27" i="73"/>
  <c r="O27" i="73" s="1"/>
  <c r="R26" i="73"/>
  <c r="M26" i="73"/>
  <c r="O26" i="73" s="1"/>
  <c r="Q24" i="73"/>
  <c r="M23" i="73"/>
  <c r="O23" i="73" s="1"/>
  <c r="R22" i="73"/>
  <c r="M22" i="73"/>
  <c r="O22" i="73" s="1"/>
  <c r="R21" i="73"/>
  <c r="M21" i="73"/>
  <c r="O21" i="73" s="1"/>
  <c r="R20" i="73"/>
  <c r="M20" i="73"/>
  <c r="O20" i="73" s="1"/>
  <c r="R19" i="73"/>
  <c r="M19" i="73"/>
  <c r="O19" i="73" s="1"/>
  <c r="R18" i="73"/>
  <c r="M18" i="73"/>
  <c r="O18" i="73" s="1"/>
  <c r="R17" i="73"/>
  <c r="M17" i="73"/>
  <c r="O17" i="73" s="1"/>
  <c r="C17" i="73"/>
  <c r="C18" i="73" s="1"/>
  <c r="R15" i="73"/>
  <c r="D6" i="73"/>
  <c r="D4" i="73"/>
  <c r="U63" i="72"/>
  <c r="T63" i="72"/>
  <c r="Q63" i="72"/>
  <c r="E20" i="62" s="1"/>
  <c r="Y58" i="72"/>
  <c r="Y56" i="72"/>
  <c r="Y55" i="72"/>
  <c r="Y53" i="72"/>
  <c r="Y52" i="72"/>
  <c r="Q51" i="72"/>
  <c r="R50" i="72"/>
  <c r="M50" i="72"/>
  <c r="O50" i="72" s="1"/>
  <c r="R49" i="72"/>
  <c r="M49" i="72"/>
  <c r="O49" i="72" s="1"/>
  <c r="R48" i="72"/>
  <c r="M48" i="72"/>
  <c r="O48" i="72" s="1"/>
  <c r="R47" i="72"/>
  <c r="M47" i="72"/>
  <c r="O47" i="72" s="1"/>
  <c r="R46" i="72"/>
  <c r="M46" i="72"/>
  <c r="O46" i="72" s="1"/>
  <c r="R45" i="72"/>
  <c r="M45" i="72"/>
  <c r="O45" i="72" s="1"/>
  <c r="R44" i="72"/>
  <c r="M44" i="72"/>
  <c r="O44" i="72" s="1"/>
  <c r="O51" i="72" s="1"/>
  <c r="Q42" i="72"/>
  <c r="R41" i="72"/>
  <c r="M41" i="72"/>
  <c r="O41" i="72" s="1"/>
  <c r="R40" i="72"/>
  <c r="M40" i="72"/>
  <c r="O40" i="72" s="1"/>
  <c r="R39" i="72"/>
  <c r="O39" i="72"/>
  <c r="M39" i="72"/>
  <c r="R38" i="72"/>
  <c r="M38" i="72"/>
  <c r="O38" i="72" s="1"/>
  <c r="R37" i="72"/>
  <c r="M37" i="72"/>
  <c r="O37" i="72" s="1"/>
  <c r="R36" i="72"/>
  <c r="M36" i="72"/>
  <c r="O36" i="72" s="1"/>
  <c r="R35" i="72"/>
  <c r="M35" i="72"/>
  <c r="O35" i="72" s="1"/>
  <c r="Q33" i="72"/>
  <c r="R32" i="72"/>
  <c r="M32" i="72"/>
  <c r="O32" i="72" s="1"/>
  <c r="R31" i="72"/>
  <c r="M31" i="72"/>
  <c r="O31" i="72" s="1"/>
  <c r="R30" i="72"/>
  <c r="M30" i="72"/>
  <c r="O30" i="72" s="1"/>
  <c r="R29" i="72"/>
  <c r="M29" i="72"/>
  <c r="O29" i="72" s="1"/>
  <c r="R28" i="72"/>
  <c r="M28" i="72"/>
  <c r="O28" i="72" s="1"/>
  <c r="R27" i="72"/>
  <c r="M27" i="72"/>
  <c r="O27" i="72" s="1"/>
  <c r="R26" i="72"/>
  <c r="M26" i="72"/>
  <c r="O26" i="72" s="1"/>
  <c r="Q24" i="72"/>
  <c r="R23" i="72"/>
  <c r="M23" i="72"/>
  <c r="O23" i="72" s="1"/>
  <c r="R22" i="72"/>
  <c r="M22" i="72"/>
  <c r="O22" i="72" s="1"/>
  <c r="R21" i="72"/>
  <c r="M21" i="72"/>
  <c r="O21" i="72" s="1"/>
  <c r="R20" i="72"/>
  <c r="M20" i="72"/>
  <c r="O20" i="72" s="1"/>
  <c r="R19" i="72"/>
  <c r="M19" i="72"/>
  <c r="O19" i="72" s="1"/>
  <c r="R18" i="72"/>
  <c r="M18" i="72"/>
  <c r="O18" i="72" s="1"/>
  <c r="R17" i="72"/>
  <c r="M17" i="72"/>
  <c r="O17" i="72" s="1"/>
  <c r="C17" i="72"/>
  <c r="C18" i="72" s="1"/>
  <c r="C19" i="72" s="1"/>
  <c r="C20" i="72" s="1"/>
  <c r="C21" i="72" s="1"/>
  <c r="C22" i="72" s="1"/>
  <c r="C23" i="72" s="1"/>
  <c r="C26" i="72" s="1"/>
  <c r="R15" i="72"/>
  <c r="D6" i="72"/>
  <c r="D4" i="72"/>
  <c r="U63" i="71"/>
  <c r="T63" i="71"/>
  <c r="Q63" i="71"/>
  <c r="E19" i="62" s="1"/>
  <c r="Q60" i="71"/>
  <c r="R59" i="71"/>
  <c r="M59" i="71"/>
  <c r="O59" i="71" s="1"/>
  <c r="Y58" i="71"/>
  <c r="R58" i="71"/>
  <c r="M58" i="71"/>
  <c r="O58" i="71" s="1"/>
  <c r="R57" i="71"/>
  <c r="M57" i="71"/>
  <c r="O57" i="71" s="1"/>
  <c r="Y56" i="71"/>
  <c r="R56" i="71"/>
  <c r="M56" i="71"/>
  <c r="O56" i="71" s="1"/>
  <c r="Y55" i="71"/>
  <c r="R55" i="71"/>
  <c r="M55" i="71"/>
  <c r="O55" i="71" s="1"/>
  <c r="R54" i="71"/>
  <c r="M54" i="71"/>
  <c r="O54" i="71" s="1"/>
  <c r="Y53" i="71"/>
  <c r="R53" i="71"/>
  <c r="M53" i="71"/>
  <c r="O53" i="71" s="1"/>
  <c r="Y52" i="71"/>
  <c r="Q51" i="71"/>
  <c r="R50" i="71"/>
  <c r="M50" i="71"/>
  <c r="O50" i="71" s="1"/>
  <c r="R49" i="71"/>
  <c r="M49" i="71"/>
  <c r="O49" i="71" s="1"/>
  <c r="R48" i="71"/>
  <c r="M48" i="71"/>
  <c r="O48" i="71" s="1"/>
  <c r="R47" i="71"/>
  <c r="M47" i="71"/>
  <c r="O47" i="71" s="1"/>
  <c r="R46" i="71"/>
  <c r="M46" i="71"/>
  <c r="O46" i="71" s="1"/>
  <c r="R45" i="71"/>
  <c r="M45" i="71"/>
  <c r="O45" i="71" s="1"/>
  <c r="R44" i="71"/>
  <c r="M44" i="71"/>
  <c r="O44" i="71" s="1"/>
  <c r="Q42" i="71"/>
  <c r="R41" i="71"/>
  <c r="M41" i="71"/>
  <c r="O41" i="71" s="1"/>
  <c r="R40" i="71"/>
  <c r="O40" i="71"/>
  <c r="M40" i="71"/>
  <c r="R39" i="71"/>
  <c r="M39" i="71"/>
  <c r="O39" i="71" s="1"/>
  <c r="R38" i="71"/>
  <c r="M38" i="71"/>
  <c r="O38" i="71" s="1"/>
  <c r="R37" i="71"/>
  <c r="M37" i="71"/>
  <c r="O37" i="71" s="1"/>
  <c r="R36" i="71"/>
  <c r="M36" i="71"/>
  <c r="O36" i="71" s="1"/>
  <c r="R35" i="71"/>
  <c r="M35" i="71"/>
  <c r="O35" i="71" s="1"/>
  <c r="Q33" i="71"/>
  <c r="R32" i="71"/>
  <c r="M32" i="71"/>
  <c r="O32" i="71" s="1"/>
  <c r="R31" i="71"/>
  <c r="M31" i="71"/>
  <c r="O31" i="71" s="1"/>
  <c r="R30" i="71"/>
  <c r="M30" i="71"/>
  <c r="O30" i="71" s="1"/>
  <c r="R29" i="71"/>
  <c r="M29" i="71"/>
  <c r="O29" i="71" s="1"/>
  <c r="R28" i="71"/>
  <c r="M28" i="71"/>
  <c r="O28" i="71" s="1"/>
  <c r="R27" i="71"/>
  <c r="M27" i="71"/>
  <c r="O27" i="71" s="1"/>
  <c r="R26" i="71"/>
  <c r="M26" i="71"/>
  <c r="O26" i="71" s="1"/>
  <c r="Q24" i="71"/>
  <c r="R23" i="71"/>
  <c r="M23" i="71"/>
  <c r="O23" i="71" s="1"/>
  <c r="R22" i="71"/>
  <c r="M22" i="71"/>
  <c r="O22" i="71" s="1"/>
  <c r="R21" i="71"/>
  <c r="M21" i="71"/>
  <c r="O21" i="71" s="1"/>
  <c r="R20" i="71"/>
  <c r="M20" i="71"/>
  <c r="O20" i="71" s="1"/>
  <c r="R19" i="71"/>
  <c r="M19" i="71"/>
  <c r="O19" i="71" s="1"/>
  <c r="R18" i="71"/>
  <c r="M18" i="71"/>
  <c r="O18" i="71" s="1"/>
  <c r="R17" i="71"/>
  <c r="M17" i="71"/>
  <c r="O17" i="71" s="1"/>
  <c r="C17" i="71"/>
  <c r="C18" i="71" s="1"/>
  <c r="C19" i="71" s="1"/>
  <c r="C20" i="71" s="1"/>
  <c r="C21" i="71" s="1"/>
  <c r="C22" i="71" s="1"/>
  <c r="C23" i="71" s="1"/>
  <c r="C26" i="71" s="1"/>
  <c r="R15" i="71"/>
  <c r="D6" i="71"/>
  <c r="D4" i="71"/>
  <c r="U63" i="70"/>
  <c r="T63" i="70"/>
  <c r="Q63" i="70"/>
  <c r="E18" i="62" s="1"/>
  <c r="Y58" i="70"/>
  <c r="Y56" i="70"/>
  <c r="Y55" i="70"/>
  <c r="Y53" i="70"/>
  <c r="Y52" i="70"/>
  <c r="Q51" i="70"/>
  <c r="R50" i="70"/>
  <c r="M50" i="70"/>
  <c r="O50" i="70" s="1"/>
  <c r="R49" i="70"/>
  <c r="M49" i="70"/>
  <c r="O49" i="70" s="1"/>
  <c r="R48" i="70"/>
  <c r="M48" i="70"/>
  <c r="O48" i="70" s="1"/>
  <c r="R47" i="70"/>
  <c r="M47" i="70"/>
  <c r="O47" i="70" s="1"/>
  <c r="R46" i="70"/>
  <c r="M46" i="70"/>
  <c r="O46" i="70" s="1"/>
  <c r="R45" i="70"/>
  <c r="M45" i="70"/>
  <c r="O45" i="70" s="1"/>
  <c r="R44" i="70"/>
  <c r="M44" i="70"/>
  <c r="O44" i="70" s="1"/>
  <c r="O51" i="70" s="1"/>
  <c r="Q42" i="70"/>
  <c r="R41" i="70"/>
  <c r="M41" i="70"/>
  <c r="O41" i="70" s="1"/>
  <c r="R40" i="70"/>
  <c r="O40" i="70"/>
  <c r="M40" i="70"/>
  <c r="R39" i="70"/>
  <c r="O39" i="70"/>
  <c r="M39" i="70"/>
  <c r="R38" i="70"/>
  <c r="M38" i="70"/>
  <c r="O38" i="70" s="1"/>
  <c r="R37" i="70"/>
  <c r="M37" i="70"/>
  <c r="O37" i="70" s="1"/>
  <c r="R36" i="70"/>
  <c r="M36" i="70"/>
  <c r="O36" i="70" s="1"/>
  <c r="R35" i="70"/>
  <c r="M35" i="70"/>
  <c r="O35" i="70" s="1"/>
  <c r="Q33" i="70"/>
  <c r="R32" i="70"/>
  <c r="M32" i="70"/>
  <c r="O32" i="70" s="1"/>
  <c r="R31" i="70"/>
  <c r="M31" i="70"/>
  <c r="O31" i="70" s="1"/>
  <c r="R30" i="70"/>
  <c r="M30" i="70"/>
  <c r="O30" i="70" s="1"/>
  <c r="R29" i="70"/>
  <c r="M29" i="70"/>
  <c r="O29" i="70" s="1"/>
  <c r="R28" i="70"/>
  <c r="M28" i="70"/>
  <c r="O28" i="70" s="1"/>
  <c r="R27" i="70"/>
  <c r="M27" i="70"/>
  <c r="O27" i="70" s="1"/>
  <c r="R26" i="70"/>
  <c r="M26" i="70"/>
  <c r="O26" i="70" s="1"/>
  <c r="Q24" i="70"/>
  <c r="R23" i="70"/>
  <c r="M23" i="70"/>
  <c r="O23" i="70" s="1"/>
  <c r="R22" i="70"/>
  <c r="O22" i="70"/>
  <c r="M22" i="70"/>
  <c r="R21" i="70"/>
  <c r="M21" i="70"/>
  <c r="O21" i="70" s="1"/>
  <c r="R20" i="70"/>
  <c r="M20" i="70"/>
  <c r="O20" i="70" s="1"/>
  <c r="R19" i="70"/>
  <c r="M19" i="70"/>
  <c r="O19" i="70" s="1"/>
  <c r="R18" i="70"/>
  <c r="M18" i="70"/>
  <c r="O18" i="70" s="1"/>
  <c r="R17" i="70"/>
  <c r="M17" i="70"/>
  <c r="O17" i="70" s="1"/>
  <c r="C17" i="70"/>
  <c r="C18" i="70" s="1"/>
  <c r="C19" i="70" s="1"/>
  <c r="C20" i="70" s="1"/>
  <c r="C21" i="70" s="1"/>
  <c r="C22" i="70" s="1"/>
  <c r="C23" i="70" s="1"/>
  <c r="C26" i="70" s="1"/>
  <c r="R15" i="70"/>
  <c r="D6" i="70"/>
  <c r="D4" i="70"/>
  <c r="U63" i="69"/>
  <c r="T63" i="69"/>
  <c r="Q63" i="69"/>
  <c r="E17" i="62" s="1"/>
  <c r="Y58" i="69"/>
  <c r="Y56" i="69"/>
  <c r="Y55" i="69"/>
  <c r="Y53" i="69"/>
  <c r="Y52" i="69"/>
  <c r="Q51" i="69"/>
  <c r="R50" i="69"/>
  <c r="M50" i="69"/>
  <c r="O50" i="69" s="1"/>
  <c r="R49" i="69"/>
  <c r="M49" i="69"/>
  <c r="O49" i="69" s="1"/>
  <c r="R48" i="69"/>
  <c r="M48" i="69"/>
  <c r="O48" i="69" s="1"/>
  <c r="R47" i="69"/>
  <c r="M47" i="69"/>
  <c r="O47" i="69" s="1"/>
  <c r="R46" i="69"/>
  <c r="M46" i="69"/>
  <c r="O46" i="69" s="1"/>
  <c r="R45" i="69"/>
  <c r="M45" i="69"/>
  <c r="O45" i="69" s="1"/>
  <c r="R44" i="69"/>
  <c r="M44" i="69"/>
  <c r="O44" i="69" s="1"/>
  <c r="Q42" i="69"/>
  <c r="R41" i="69"/>
  <c r="M41" i="69"/>
  <c r="O41" i="69" s="1"/>
  <c r="R40" i="69"/>
  <c r="M40" i="69"/>
  <c r="O40" i="69" s="1"/>
  <c r="R39" i="69"/>
  <c r="M39" i="69"/>
  <c r="O39" i="69" s="1"/>
  <c r="R38" i="69"/>
  <c r="M38" i="69"/>
  <c r="O38" i="69" s="1"/>
  <c r="R37" i="69"/>
  <c r="M37" i="69"/>
  <c r="O37" i="69" s="1"/>
  <c r="R36" i="69"/>
  <c r="M36" i="69"/>
  <c r="O36" i="69" s="1"/>
  <c r="R35" i="69"/>
  <c r="M35" i="69"/>
  <c r="O35" i="69" s="1"/>
  <c r="Q33" i="69"/>
  <c r="R32" i="69"/>
  <c r="M32" i="69"/>
  <c r="O32" i="69" s="1"/>
  <c r="M31" i="69"/>
  <c r="O31" i="69" s="1"/>
  <c r="R30" i="69"/>
  <c r="M30" i="69"/>
  <c r="O30" i="69" s="1"/>
  <c r="R29" i="69"/>
  <c r="M29" i="69"/>
  <c r="O29" i="69" s="1"/>
  <c r="R28" i="69"/>
  <c r="M28" i="69"/>
  <c r="O28" i="69" s="1"/>
  <c r="R27" i="69"/>
  <c r="M27" i="69"/>
  <c r="O27" i="69" s="1"/>
  <c r="R26" i="69"/>
  <c r="M26" i="69"/>
  <c r="O26" i="69" s="1"/>
  <c r="Q24" i="69"/>
  <c r="M23" i="69"/>
  <c r="O23" i="69" s="1"/>
  <c r="R22" i="69"/>
  <c r="O22" i="69"/>
  <c r="M22" i="69"/>
  <c r="R21" i="69"/>
  <c r="M21" i="69"/>
  <c r="O21" i="69" s="1"/>
  <c r="R20" i="69"/>
  <c r="M20" i="69"/>
  <c r="O20" i="69" s="1"/>
  <c r="R19" i="69"/>
  <c r="M19" i="69"/>
  <c r="O19" i="69" s="1"/>
  <c r="R18" i="69"/>
  <c r="M18" i="69"/>
  <c r="O18" i="69" s="1"/>
  <c r="R17" i="69"/>
  <c r="M17" i="69"/>
  <c r="O17" i="69" s="1"/>
  <c r="C17" i="69"/>
  <c r="C18" i="69" s="1"/>
  <c r="C19" i="69" s="1"/>
  <c r="C20" i="69" s="1"/>
  <c r="C21" i="69" s="1"/>
  <c r="C22" i="69" s="1"/>
  <c r="C23" i="69" s="1"/>
  <c r="C26" i="69" s="1"/>
  <c r="R15" i="69"/>
  <c r="D6" i="69"/>
  <c r="D4" i="69"/>
  <c r="U63" i="68"/>
  <c r="T63" i="68"/>
  <c r="Q63" i="68"/>
  <c r="E16" i="62" s="1"/>
  <c r="Q60" i="68"/>
  <c r="R59" i="68"/>
  <c r="M59" i="68"/>
  <c r="O59" i="68" s="1"/>
  <c r="Y58" i="68"/>
  <c r="R58" i="68"/>
  <c r="M58" i="68"/>
  <c r="O58" i="68" s="1"/>
  <c r="R57" i="68"/>
  <c r="M57" i="68"/>
  <c r="O57" i="68" s="1"/>
  <c r="Y56" i="68"/>
  <c r="R56" i="68"/>
  <c r="M56" i="68"/>
  <c r="O56" i="68" s="1"/>
  <c r="Y55" i="68"/>
  <c r="R55" i="68"/>
  <c r="M55" i="68"/>
  <c r="O55" i="68" s="1"/>
  <c r="R54" i="68"/>
  <c r="M54" i="68"/>
  <c r="O54" i="68" s="1"/>
  <c r="Y53" i="68"/>
  <c r="R53" i="68"/>
  <c r="M53" i="68"/>
  <c r="O53" i="68" s="1"/>
  <c r="Y52" i="68"/>
  <c r="Q51" i="68"/>
  <c r="R50" i="68"/>
  <c r="M50" i="68"/>
  <c r="O50" i="68" s="1"/>
  <c r="R49" i="68"/>
  <c r="M49" i="68"/>
  <c r="O49" i="68" s="1"/>
  <c r="R48" i="68"/>
  <c r="M48" i="68"/>
  <c r="O48" i="68" s="1"/>
  <c r="R47" i="68"/>
  <c r="M47" i="68"/>
  <c r="O47" i="68" s="1"/>
  <c r="R46" i="68"/>
  <c r="M46" i="68"/>
  <c r="O46" i="68" s="1"/>
  <c r="R45" i="68"/>
  <c r="M45" i="68"/>
  <c r="O45" i="68" s="1"/>
  <c r="R44" i="68"/>
  <c r="M44" i="68"/>
  <c r="O44" i="68" s="1"/>
  <c r="Q42" i="68"/>
  <c r="R41" i="68"/>
  <c r="M41" i="68"/>
  <c r="O41" i="68" s="1"/>
  <c r="R40" i="68"/>
  <c r="M40" i="68"/>
  <c r="O40" i="68" s="1"/>
  <c r="R39" i="68"/>
  <c r="M39" i="68"/>
  <c r="O39" i="68" s="1"/>
  <c r="R38" i="68"/>
  <c r="M38" i="68"/>
  <c r="O38" i="68" s="1"/>
  <c r="R37" i="68"/>
  <c r="M37" i="68"/>
  <c r="O37" i="68" s="1"/>
  <c r="R36" i="68"/>
  <c r="M36" i="68"/>
  <c r="O36" i="68" s="1"/>
  <c r="R35" i="68"/>
  <c r="M35" i="68"/>
  <c r="O35" i="68" s="1"/>
  <c r="Q33" i="68"/>
  <c r="R32" i="68"/>
  <c r="M32" i="68"/>
  <c r="O32" i="68" s="1"/>
  <c r="R31" i="68"/>
  <c r="M31" i="68"/>
  <c r="O31" i="68" s="1"/>
  <c r="R30" i="68"/>
  <c r="M30" i="68"/>
  <c r="O30" i="68" s="1"/>
  <c r="R29" i="68"/>
  <c r="M29" i="68"/>
  <c r="O29" i="68" s="1"/>
  <c r="R28" i="68"/>
  <c r="M28" i="68"/>
  <c r="O28" i="68" s="1"/>
  <c r="R27" i="68"/>
  <c r="M27" i="68"/>
  <c r="O27" i="68" s="1"/>
  <c r="R26" i="68"/>
  <c r="M26" i="68"/>
  <c r="O26" i="68" s="1"/>
  <c r="Q24" i="68"/>
  <c r="R23" i="68"/>
  <c r="O23" i="68"/>
  <c r="M23" i="68"/>
  <c r="R22" i="68"/>
  <c r="M22" i="68"/>
  <c r="O22" i="68" s="1"/>
  <c r="R21" i="68"/>
  <c r="M21" i="68"/>
  <c r="O21" i="68" s="1"/>
  <c r="R20" i="68"/>
  <c r="M20" i="68"/>
  <c r="O20" i="68" s="1"/>
  <c r="R19" i="68"/>
  <c r="M19" i="68"/>
  <c r="O19" i="68" s="1"/>
  <c r="R18" i="68"/>
  <c r="M18" i="68"/>
  <c r="O18" i="68" s="1"/>
  <c r="R17" i="68"/>
  <c r="M17" i="68"/>
  <c r="O17" i="68" s="1"/>
  <c r="C17" i="68"/>
  <c r="C18" i="68" s="1"/>
  <c r="C19" i="68" s="1"/>
  <c r="C20" i="68" s="1"/>
  <c r="C21" i="68" s="1"/>
  <c r="C22" i="68" s="1"/>
  <c r="C23" i="68" s="1"/>
  <c r="C26" i="68" s="1"/>
  <c r="R15" i="68"/>
  <c r="D6" i="68"/>
  <c r="D4" i="68"/>
  <c r="U63" i="67"/>
  <c r="T63" i="67"/>
  <c r="Q63" i="67"/>
  <c r="E15" i="62" s="1"/>
  <c r="Y58" i="67"/>
  <c r="Y56" i="67"/>
  <c r="Y55" i="67"/>
  <c r="Y53" i="67"/>
  <c r="Y52" i="67"/>
  <c r="Q51" i="67"/>
  <c r="R50" i="67"/>
  <c r="M50" i="67"/>
  <c r="O50" i="67" s="1"/>
  <c r="R49" i="67"/>
  <c r="M49" i="67"/>
  <c r="O49" i="67" s="1"/>
  <c r="R48" i="67"/>
  <c r="M48" i="67"/>
  <c r="O48" i="67" s="1"/>
  <c r="R47" i="67"/>
  <c r="M47" i="67"/>
  <c r="O47" i="67" s="1"/>
  <c r="R46" i="67"/>
  <c r="M46" i="67"/>
  <c r="O46" i="67" s="1"/>
  <c r="R45" i="67"/>
  <c r="M45" i="67"/>
  <c r="O45" i="67" s="1"/>
  <c r="R44" i="67"/>
  <c r="M44" i="67"/>
  <c r="O44" i="67" s="1"/>
  <c r="Q42" i="67"/>
  <c r="R41" i="67"/>
  <c r="M41" i="67"/>
  <c r="O41" i="67" s="1"/>
  <c r="R40" i="67"/>
  <c r="O40" i="67"/>
  <c r="M40" i="67"/>
  <c r="R39" i="67"/>
  <c r="M39" i="67"/>
  <c r="O39" i="67" s="1"/>
  <c r="R38" i="67"/>
  <c r="M38" i="67"/>
  <c r="O38" i="67" s="1"/>
  <c r="R37" i="67"/>
  <c r="M37" i="67"/>
  <c r="O37" i="67" s="1"/>
  <c r="R36" i="67"/>
  <c r="M36" i="67"/>
  <c r="O36" i="67" s="1"/>
  <c r="R35" i="67"/>
  <c r="M35" i="67"/>
  <c r="O35" i="67" s="1"/>
  <c r="Q33" i="67"/>
  <c r="R32" i="67"/>
  <c r="M32" i="67"/>
  <c r="O32" i="67" s="1"/>
  <c r="R31" i="67"/>
  <c r="M31" i="67"/>
  <c r="O31" i="67" s="1"/>
  <c r="R30" i="67"/>
  <c r="M30" i="67"/>
  <c r="O30" i="67" s="1"/>
  <c r="R29" i="67"/>
  <c r="M29" i="67"/>
  <c r="O29" i="67" s="1"/>
  <c r="R28" i="67"/>
  <c r="M28" i="67"/>
  <c r="O28" i="67" s="1"/>
  <c r="R27" i="67"/>
  <c r="M27" i="67"/>
  <c r="O27" i="67" s="1"/>
  <c r="R26" i="67"/>
  <c r="M26" i="67"/>
  <c r="O26" i="67" s="1"/>
  <c r="Q24" i="67"/>
  <c r="R23" i="67"/>
  <c r="M23" i="67"/>
  <c r="O23" i="67" s="1"/>
  <c r="R22" i="67"/>
  <c r="M22" i="67"/>
  <c r="O22" i="67" s="1"/>
  <c r="R21" i="67"/>
  <c r="M21" i="67"/>
  <c r="O21" i="67" s="1"/>
  <c r="R20" i="67"/>
  <c r="M20" i="67"/>
  <c r="O20" i="67" s="1"/>
  <c r="R19" i="67"/>
  <c r="M19" i="67"/>
  <c r="O19" i="67" s="1"/>
  <c r="R18" i="67"/>
  <c r="M18" i="67"/>
  <c r="O18" i="67" s="1"/>
  <c r="R17" i="67"/>
  <c r="M17" i="67"/>
  <c r="O17" i="67" s="1"/>
  <c r="C17" i="67"/>
  <c r="C18" i="67" s="1"/>
  <c r="C19" i="67" s="1"/>
  <c r="C20" i="67" s="1"/>
  <c r="C21" i="67" s="1"/>
  <c r="C22" i="67" s="1"/>
  <c r="C23" i="67" s="1"/>
  <c r="C26" i="67" s="1"/>
  <c r="R15" i="67"/>
  <c r="D6" i="67"/>
  <c r="D4" i="67"/>
  <c r="U63" i="66"/>
  <c r="T63" i="66"/>
  <c r="Q63" i="66"/>
  <c r="E14" i="62" s="1"/>
  <c r="Q60" i="66"/>
  <c r="R59" i="66"/>
  <c r="M59" i="66"/>
  <c r="O59" i="66" s="1"/>
  <c r="Y58" i="66"/>
  <c r="R58" i="66"/>
  <c r="M58" i="66"/>
  <c r="O58" i="66" s="1"/>
  <c r="R57" i="66"/>
  <c r="M57" i="66"/>
  <c r="O57" i="66" s="1"/>
  <c r="Y56" i="66"/>
  <c r="R56" i="66"/>
  <c r="M56" i="66"/>
  <c r="O56" i="66" s="1"/>
  <c r="Y55" i="66"/>
  <c r="R55" i="66"/>
  <c r="M55" i="66"/>
  <c r="O55" i="66" s="1"/>
  <c r="R54" i="66"/>
  <c r="M54" i="66"/>
  <c r="O54" i="66" s="1"/>
  <c r="Y53" i="66"/>
  <c r="R53" i="66"/>
  <c r="M53" i="66"/>
  <c r="O53" i="66" s="1"/>
  <c r="Y52" i="66"/>
  <c r="Q51" i="66"/>
  <c r="R50" i="66"/>
  <c r="M50" i="66"/>
  <c r="O50" i="66" s="1"/>
  <c r="R49" i="66"/>
  <c r="M49" i="66"/>
  <c r="O49" i="66" s="1"/>
  <c r="R48" i="66"/>
  <c r="M48" i="66"/>
  <c r="O48" i="66" s="1"/>
  <c r="R47" i="66"/>
  <c r="M47" i="66"/>
  <c r="O47" i="66" s="1"/>
  <c r="R46" i="66"/>
  <c r="M46" i="66"/>
  <c r="O46" i="66" s="1"/>
  <c r="R45" i="66"/>
  <c r="M45" i="66"/>
  <c r="O45" i="66" s="1"/>
  <c r="R44" i="66"/>
  <c r="M44" i="66"/>
  <c r="O44" i="66" s="1"/>
  <c r="Q42" i="66"/>
  <c r="R41" i="66"/>
  <c r="M41" i="66"/>
  <c r="O41" i="66" s="1"/>
  <c r="R40" i="66"/>
  <c r="O40" i="66"/>
  <c r="M40" i="66"/>
  <c r="R39" i="66"/>
  <c r="O39" i="66"/>
  <c r="M39" i="66"/>
  <c r="R38" i="66"/>
  <c r="M38" i="66"/>
  <c r="O38" i="66" s="1"/>
  <c r="R37" i="66"/>
  <c r="M37" i="66"/>
  <c r="O37" i="66" s="1"/>
  <c r="R36" i="66"/>
  <c r="O36" i="66"/>
  <c r="M36" i="66"/>
  <c r="R35" i="66"/>
  <c r="O35" i="66"/>
  <c r="M35" i="66"/>
  <c r="Q33" i="66"/>
  <c r="R32" i="66"/>
  <c r="M32" i="66"/>
  <c r="O32" i="66" s="1"/>
  <c r="R31" i="66"/>
  <c r="M31" i="66"/>
  <c r="O31" i="66" s="1"/>
  <c r="R30" i="66"/>
  <c r="M30" i="66"/>
  <c r="O30" i="66" s="1"/>
  <c r="R29" i="66"/>
  <c r="M29" i="66"/>
  <c r="O29" i="66" s="1"/>
  <c r="R28" i="66"/>
  <c r="M28" i="66"/>
  <c r="O28" i="66" s="1"/>
  <c r="R27" i="66"/>
  <c r="M27" i="66"/>
  <c r="O27" i="66" s="1"/>
  <c r="R26" i="66"/>
  <c r="M26" i="66"/>
  <c r="O26" i="66" s="1"/>
  <c r="O33" i="66" s="1"/>
  <c r="Q24" i="66"/>
  <c r="R23" i="66"/>
  <c r="M23" i="66"/>
  <c r="O23" i="66" s="1"/>
  <c r="R22" i="66"/>
  <c r="M22" i="66"/>
  <c r="O22" i="66" s="1"/>
  <c r="R21" i="66"/>
  <c r="M21" i="66"/>
  <c r="O21" i="66" s="1"/>
  <c r="R20" i="66"/>
  <c r="M20" i="66"/>
  <c r="O20" i="66" s="1"/>
  <c r="R19" i="66"/>
  <c r="M19" i="66"/>
  <c r="O19" i="66" s="1"/>
  <c r="R18" i="66"/>
  <c r="M18" i="66"/>
  <c r="O18" i="66" s="1"/>
  <c r="R17" i="66"/>
  <c r="M17" i="66"/>
  <c r="O17" i="66" s="1"/>
  <c r="C17" i="66"/>
  <c r="C18" i="66" s="1"/>
  <c r="C19" i="66" s="1"/>
  <c r="C20" i="66" s="1"/>
  <c r="C21" i="66" s="1"/>
  <c r="C22" i="66" s="1"/>
  <c r="C23" i="66" s="1"/>
  <c r="C26" i="66" s="1"/>
  <c r="R15" i="66"/>
  <c r="D6" i="66"/>
  <c r="D4" i="66"/>
  <c r="U63" i="64"/>
  <c r="T63" i="64"/>
  <c r="G7" i="64"/>
  <c r="G7" i="66" s="1"/>
  <c r="G7" i="67" s="1"/>
  <c r="G7" i="68" s="1"/>
  <c r="G7" i="69" s="1"/>
  <c r="G7" i="70" s="1"/>
  <c r="G7" i="71" s="1"/>
  <c r="G7" i="72" s="1"/>
  <c r="G7" i="73" s="1"/>
  <c r="AA4" i="62" s="1"/>
  <c r="AA5" i="62" s="1"/>
  <c r="C17" i="50"/>
  <c r="C17" i="64"/>
  <c r="C18" i="64" s="1"/>
  <c r="C19" i="64" s="1"/>
  <c r="D6" i="64"/>
  <c r="D4" i="64"/>
  <c r="Q63" i="64"/>
  <c r="Y58" i="64"/>
  <c r="Y56" i="64"/>
  <c r="Y55" i="64"/>
  <c r="Y53" i="64"/>
  <c r="Y52" i="64"/>
  <c r="Q51" i="64"/>
  <c r="R50" i="64"/>
  <c r="M50" i="64"/>
  <c r="O50" i="64" s="1"/>
  <c r="R49" i="64"/>
  <c r="M49" i="64"/>
  <c r="O49" i="64" s="1"/>
  <c r="R48" i="64"/>
  <c r="M48" i="64"/>
  <c r="O48" i="64" s="1"/>
  <c r="R47" i="64"/>
  <c r="M47" i="64"/>
  <c r="O47" i="64" s="1"/>
  <c r="R46" i="64"/>
  <c r="M46" i="64"/>
  <c r="O46" i="64" s="1"/>
  <c r="R45" i="64"/>
  <c r="M45" i="64"/>
  <c r="O45" i="64" s="1"/>
  <c r="R44" i="64"/>
  <c r="M44" i="64"/>
  <c r="O44" i="64" s="1"/>
  <c r="Q42" i="64"/>
  <c r="R41" i="64"/>
  <c r="M41" i="64"/>
  <c r="O41" i="64" s="1"/>
  <c r="R40" i="64"/>
  <c r="M40" i="64"/>
  <c r="O40" i="64" s="1"/>
  <c r="R39" i="64"/>
  <c r="M39" i="64"/>
  <c r="O39" i="64" s="1"/>
  <c r="R38" i="64"/>
  <c r="M38" i="64"/>
  <c r="O38" i="64" s="1"/>
  <c r="R37" i="64"/>
  <c r="M37" i="64"/>
  <c r="O37" i="64" s="1"/>
  <c r="R36" i="64"/>
  <c r="M36" i="64"/>
  <c r="O36" i="64" s="1"/>
  <c r="R35" i="64"/>
  <c r="M35" i="64"/>
  <c r="O35" i="64" s="1"/>
  <c r="Q33" i="64"/>
  <c r="R32" i="64"/>
  <c r="M32" i="64"/>
  <c r="O32" i="64" s="1"/>
  <c r="R31" i="64"/>
  <c r="M31" i="64"/>
  <c r="O31" i="64" s="1"/>
  <c r="R30" i="64"/>
  <c r="M30" i="64"/>
  <c r="O30" i="64" s="1"/>
  <c r="R29" i="64"/>
  <c r="M29" i="64"/>
  <c r="O29" i="64" s="1"/>
  <c r="R28" i="64"/>
  <c r="M28" i="64"/>
  <c r="O28" i="64" s="1"/>
  <c r="R27" i="64"/>
  <c r="M27" i="64"/>
  <c r="O27" i="64" s="1"/>
  <c r="R26" i="64"/>
  <c r="M26" i="64"/>
  <c r="O26" i="64" s="1"/>
  <c r="Q24" i="64"/>
  <c r="R23" i="64"/>
  <c r="M23" i="64"/>
  <c r="O23" i="64" s="1"/>
  <c r="R22" i="64"/>
  <c r="M22" i="64"/>
  <c r="O22" i="64" s="1"/>
  <c r="R21" i="64"/>
  <c r="M21" i="64"/>
  <c r="O21" i="64" s="1"/>
  <c r="R20" i="64"/>
  <c r="M20" i="64"/>
  <c r="O20" i="64" s="1"/>
  <c r="R19" i="64"/>
  <c r="M19" i="64"/>
  <c r="O19" i="64" s="1"/>
  <c r="R18" i="64"/>
  <c r="M18" i="64"/>
  <c r="O18" i="64" s="1"/>
  <c r="R17" i="64"/>
  <c r="O17" i="64"/>
  <c r="M17" i="64"/>
  <c r="R15" i="64"/>
  <c r="R12" i="64"/>
  <c r="R50" i="50"/>
  <c r="R49" i="50"/>
  <c r="R48" i="50"/>
  <c r="R47" i="50"/>
  <c r="R46" i="50"/>
  <c r="R45" i="50"/>
  <c r="R44" i="50"/>
  <c r="R41" i="50"/>
  <c r="R40" i="50"/>
  <c r="R39" i="50"/>
  <c r="R38" i="50"/>
  <c r="R37" i="50"/>
  <c r="R36" i="50"/>
  <c r="R35" i="50"/>
  <c r="R32" i="50"/>
  <c r="R31" i="50"/>
  <c r="R30" i="50"/>
  <c r="R29" i="50"/>
  <c r="R28" i="50"/>
  <c r="R27" i="50"/>
  <c r="R26" i="50"/>
  <c r="R23" i="50"/>
  <c r="R22" i="50"/>
  <c r="R21" i="50"/>
  <c r="R20" i="50"/>
  <c r="R19" i="50"/>
  <c r="R18" i="50"/>
  <c r="R17" i="50"/>
  <c r="O33" i="64" l="1"/>
  <c r="R33" i="64" s="1"/>
  <c r="O51" i="75"/>
  <c r="O42" i="66"/>
  <c r="Q65" i="69"/>
  <c r="Q65" i="68"/>
  <c r="O51" i="74"/>
  <c r="R51" i="74" s="1"/>
  <c r="O33" i="75"/>
  <c r="O42" i="75"/>
  <c r="O24" i="75"/>
  <c r="O33" i="74"/>
  <c r="O24" i="74"/>
  <c r="O42" i="74"/>
  <c r="R42" i="74" s="1"/>
  <c r="O51" i="73"/>
  <c r="R51" i="73" s="1"/>
  <c r="O42" i="73"/>
  <c r="R42" i="73" s="1"/>
  <c r="O33" i="73"/>
  <c r="R33" i="73" s="1"/>
  <c r="O24" i="73"/>
  <c r="R24" i="73" s="1"/>
  <c r="O33" i="72"/>
  <c r="O42" i="72"/>
  <c r="R42" i="72" s="1"/>
  <c r="O24" i="72"/>
  <c r="O51" i="71"/>
  <c r="R51" i="71" s="1"/>
  <c r="Q65" i="71"/>
  <c r="O33" i="71"/>
  <c r="R33" i="71" s="1"/>
  <c r="O42" i="71"/>
  <c r="R42" i="71" s="1"/>
  <c r="O24" i="71"/>
  <c r="R24" i="71" s="1"/>
  <c r="O33" i="70"/>
  <c r="R33" i="70" s="1"/>
  <c r="O42" i="70"/>
  <c r="O24" i="70"/>
  <c r="R24" i="70" s="1"/>
  <c r="O51" i="69"/>
  <c r="R51" i="69" s="1"/>
  <c r="O42" i="69"/>
  <c r="R42" i="69" s="1"/>
  <c r="O24" i="69"/>
  <c r="R24" i="69" s="1"/>
  <c r="Q65" i="75"/>
  <c r="O42" i="68"/>
  <c r="R42" i="68" s="1"/>
  <c r="O33" i="68"/>
  <c r="R33" i="68" s="1"/>
  <c r="O51" i="68"/>
  <c r="R51" i="68" s="1"/>
  <c r="O24" i="68"/>
  <c r="O51" i="67"/>
  <c r="R51" i="67" s="1"/>
  <c r="O42" i="67"/>
  <c r="R42" i="67" s="1"/>
  <c r="O33" i="67"/>
  <c r="R33" i="67" s="1"/>
  <c r="O24" i="67"/>
  <c r="O51" i="66"/>
  <c r="R51" i="66" s="1"/>
  <c r="Q65" i="72"/>
  <c r="Q65" i="70"/>
  <c r="O24" i="66"/>
  <c r="Q65" i="64"/>
  <c r="Q65" i="66"/>
  <c r="O51" i="64"/>
  <c r="R51" i="64" s="1"/>
  <c r="E13" i="62"/>
  <c r="O42" i="64"/>
  <c r="R42" i="64" s="1"/>
  <c r="O24" i="64"/>
  <c r="R24" i="64" s="1"/>
  <c r="S4" i="62"/>
  <c r="S5" i="62" s="1"/>
  <c r="U4" i="62"/>
  <c r="U5" i="62" s="1"/>
  <c r="W4" i="62"/>
  <c r="W5" i="62" s="1"/>
  <c r="Y4" i="62"/>
  <c r="Y5" i="62" s="1"/>
  <c r="R5" i="62"/>
  <c r="T4" i="62"/>
  <c r="T5" i="62" s="1"/>
  <c r="V4" i="62"/>
  <c r="V5" i="62" s="1"/>
  <c r="X4" i="62"/>
  <c r="X5" i="62" s="1"/>
  <c r="Z4" i="62"/>
  <c r="Z5" i="62" s="1"/>
  <c r="Q65" i="74"/>
  <c r="Q65" i="73"/>
  <c r="Q65" i="67"/>
  <c r="G7" i="74"/>
  <c r="R12" i="74" s="1"/>
  <c r="R12" i="73"/>
  <c r="R51" i="70"/>
  <c r="R33" i="72"/>
  <c r="R33" i="74"/>
  <c r="R33" i="66"/>
  <c r="R42" i="66"/>
  <c r="C19" i="75"/>
  <c r="C20" i="75" s="1"/>
  <c r="C21" i="75" s="1"/>
  <c r="C22" i="75" s="1"/>
  <c r="C23" i="75" s="1"/>
  <c r="C26" i="75" s="1"/>
  <c r="O60" i="75"/>
  <c r="C27" i="74"/>
  <c r="C28" i="74" s="1"/>
  <c r="C29" i="74" s="1"/>
  <c r="C30" i="74" s="1"/>
  <c r="C31" i="74" s="1"/>
  <c r="C32" i="74" s="1"/>
  <c r="C35" i="74" s="1"/>
  <c r="C36" i="74" s="1"/>
  <c r="C37" i="74" s="1"/>
  <c r="C38" i="74" s="1"/>
  <c r="C39" i="74" s="1"/>
  <c r="C40" i="74" s="1"/>
  <c r="C41" i="74" s="1"/>
  <c r="C44" i="74" s="1"/>
  <c r="C45" i="74" s="1"/>
  <c r="C46" i="74" s="1"/>
  <c r="C47" i="74" s="1"/>
  <c r="C48" i="74" s="1"/>
  <c r="C49" i="74" s="1"/>
  <c r="C50" i="74" s="1"/>
  <c r="P5" i="74"/>
  <c r="C19" i="73"/>
  <c r="C20" i="73" s="1"/>
  <c r="C21" i="73" s="1"/>
  <c r="C22" i="73" s="1"/>
  <c r="C23" i="73" s="1"/>
  <c r="C26" i="73" s="1"/>
  <c r="R51" i="72"/>
  <c r="C27" i="72"/>
  <c r="C28" i="72" s="1"/>
  <c r="C29" i="72" s="1"/>
  <c r="C30" i="72" s="1"/>
  <c r="C31" i="72" s="1"/>
  <c r="C32" i="72" s="1"/>
  <c r="C35" i="72" s="1"/>
  <c r="C36" i="72" s="1"/>
  <c r="C37" i="72" s="1"/>
  <c r="C38" i="72" s="1"/>
  <c r="C39" i="72" s="1"/>
  <c r="C40" i="72" s="1"/>
  <c r="C41" i="72" s="1"/>
  <c r="C44" i="72" s="1"/>
  <c r="C45" i="72" s="1"/>
  <c r="C46" i="72" s="1"/>
  <c r="C47" i="72" s="1"/>
  <c r="C48" i="72" s="1"/>
  <c r="C49" i="72" s="1"/>
  <c r="C50" i="72" s="1"/>
  <c r="P5" i="72"/>
  <c r="O63" i="72"/>
  <c r="R24" i="72"/>
  <c r="R12" i="72"/>
  <c r="O60" i="71"/>
  <c r="R60" i="71" s="1"/>
  <c r="C27" i="71"/>
  <c r="C28" i="71" s="1"/>
  <c r="C29" i="71" s="1"/>
  <c r="C30" i="71" s="1"/>
  <c r="C31" i="71" s="1"/>
  <c r="C32" i="71" s="1"/>
  <c r="C35" i="71" s="1"/>
  <c r="C36" i="71" s="1"/>
  <c r="C37" i="71" s="1"/>
  <c r="C38" i="71" s="1"/>
  <c r="C39" i="71" s="1"/>
  <c r="C40" i="71" s="1"/>
  <c r="C41" i="71" s="1"/>
  <c r="C44" i="71" s="1"/>
  <c r="C45" i="71" s="1"/>
  <c r="C46" i="71" s="1"/>
  <c r="C47" i="71" s="1"/>
  <c r="C48" i="71" s="1"/>
  <c r="C49" i="71" s="1"/>
  <c r="C50" i="71" s="1"/>
  <c r="C53" i="71" s="1"/>
  <c r="C54" i="71" s="1"/>
  <c r="C55" i="71" s="1"/>
  <c r="C56" i="71" s="1"/>
  <c r="C57" i="71" s="1"/>
  <c r="C58" i="71" s="1"/>
  <c r="C59" i="71" s="1"/>
  <c r="P5" i="71"/>
  <c r="R12" i="71"/>
  <c r="R42" i="70"/>
  <c r="C27" i="70"/>
  <c r="C28" i="70" s="1"/>
  <c r="C29" i="70" s="1"/>
  <c r="C30" i="70" s="1"/>
  <c r="C31" i="70" s="1"/>
  <c r="C32" i="70" s="1"/>
  <c r="C35" i="70" s="1"/>
  <c r="C36" i="70" s="1"/>
  <c r="C37" i="70" s="1"/>
  <c r="C38" i="70" s="1"/>
  <c r="C39" i="70" s="1"/>
  <c r="C40" i="70" s="1"/>
  <c r="C41" i="70" s="1"/>
  <c r="C44" i="70" s="1"/>
  <c r="C45" i="70" s="1"/>
  <c r="C46" i="70" s="1"/>
  <c r="C47" i="70" s="1"/>
  <c r="C48" i="70" s="1"/>
  <c r="C49" i="70" s="1"/>
  <c r="C50" i="70" s="1"/>
  <c r="P5" i="70"/>
  <c r="R12" i="70"/>
  <c r="C27" i="69"/>
  <c r="C28" i="69" s="1"/>
  <c r="C29" i="69" s="1"/>
  <c r="C30" i="69" s="1"/>
  <c r="C31" i="69" s="1"/>
  <c r="C32" i="69" s="1"/>
  <c r="C35" i="69" s="1"/>
  <c r="C36" i="69" s="1"/>
  <c r="C37" i="69" s="1"/>
  <c r="C38" i="69" s="1"/>
  <c r="C39" i="69" s="1"/>
  <c r="C40" i="69" s="1"/>
  <c r="C41" i="69" s="1"/>
  <c r="C44" i="69" s="1"/>
  <c r="C45" i="69" s="1"/>
  <c r="C46" i="69" s="1"/>
  <c r="C47" i="69" s="1"/>
  <c r="C48" i="69" s="1"/>
  <c r="C49" i="69" s="1"/>
  <c r="C50" i="69" s="1"/>
  <c r="P5" i="69"/>
  <c r="O33" i="69"/>
  <c r="R33" i="69" s="1"/>
  <c r="R12" i="69"/>
  <c r="C27" i="68"/>
  <c r="C28" i="68" s="1"/>
  <c r="C29" i="68" s="1"/>
  <c r="C30" i="68" s="1"/>
  <c r="C31" i="68" s="1"/>
  <c r="C32" i="68" s="1"/>
  <c r="C35" i="68" s="1"/>
  <c r="C36" i="68" s="1"/>
  <c r="C37" i="68" s="1"/>
  <c r="C38" i="68" s="1"/>
  <c r="C39" i="68" s="1"/>
  <c r="C40" i="68" s="1"/>
  <c r="C41" i="68" s="1"/>
  <c r="C44" i="68" s="1"/>
  <c r="C45" i="68" s="1"/>
  <c r="C46" i="68" s="1"/>
  <c r="C47" i="68" s="1"/>
  <c r="C48" i="68" s="1"/>
  <c r="C49" i="68" s="1"/>
  <c r="C50" i="68" s="1"/>
  <c r="C53" i="68" s="1"/>
  <c r="C54" i="68" s="1"/>
  <c r="C55" i="68" s="1"/>
  <c r="C56" i="68" s="1"/>
  <c r="C57" i="68" s="1"/>
  <c r="C58" i="68" s="1"/>
  <c r="C59" i="68" s="1"/>
  <c r="P5" i="68"/>
  <c r="O60" i="68"/>
  <c r="R60" i="68" s="1"/>
  <c r="R12" i="68"/>
  <c r="R24" i="67"/>
  <c r="C27" i="67"/>
  <c r="C28" i="67" s="1"/>
  <c r="C29" i="67" s="1"/>
  <c r="C30" i="67" s="1"/>
  <c r="C31" i="67" s="1"/>
  <c r="C32" i="67" s="1"/>
  <c r="C35" i="67" s="1"/>
  <c r="C36" i="67" s="1"/>
  <c r="C37" i="67" s="1"/>
  <c r="C38" i="67" s="1"/>
  <c r="C39" i="67" s="1"/>
  <c r="C40" i="67" s="1"/>
  <c r="C41" i="67" s="1"/>
  <c r="C44" i="67" s="1"/>
  <c r="C45" i="67" s="1"/>
  <c r="C46" i="67" s="1"/>
  <c r="C47" i="67" s="1"/>
  <c r="C48" i="67" s="1"/>
  <c r="C49" i="67" s="1"/>
  <c r="C50" i="67" s="1"/>
  <c r="P5" i="67"/>
  <c r="R12" i="67"/>
  <c r="R24" i="66"/>
  <c r="O60" i="66"/>
  <c r="R60" i="66" s="1"/>
  <c r="C27" i="66"/>
  <c r="C28" i="66" s="1"/>
  <c r="C29" i="66" s="1"/>
  <c r="C30" i="66" s="1"/>
  <c r="C31" i="66" s="1"/>
  <c r="C32" i="66" s="1"/>
  <c r="C35" i="66" s="1"/>
  <c r="C36" i="66" s="1"/>
  <c r="C37" i="66" s="1"/>
  <c r="C38" i="66" s="1"/>
  <c r="C39" i="66" s="1"/>
  <c r="C40" i="66" s="1"/>
  <c r="C41" i="66" s="1"/>
  <c r="C44" i="66" s="1"/>
  <c r="C45" i="66" s="1"/>
  <c r="C46" i="66" s="1"/>
  <c r="C47" i="66" s="1"/>
  <c r="C48" i="66" s="1"/>
  <c r="C49" i="66" s="1"/>
  <c r="C50" i="66" s="1"/>
  <c r="C53" i="66" s="1"/>
  <c r="C54" i="66" s="1"/>
  <c r="C55" i="66" s="1"/>
  <c r="C56" i="66" s="1"/>
  <c r="C57" i="66" s="1"/>
  <c r="C58" i="66" s="1"/>
  <c r="C59" i="66" s="1"/>
  <c r="P5" i="66"/>
  <c r="R12" i="66"/>
  <c r="C20" i="64"/>
  <c r="C21" i="64" s="1"/>
  <c r="C22" i="64" s="1"/>
  <c r="C23" i="64" s="1"/>
  <c r="C26" i="64" s="1"/>
  <c r="P5" i="64" s="1"/>
  <c r="O63" i="75" l="1"/>
  <c r="O63" i="71"/>
  <c r="O63" i="68"/>
  <c r="R24" i="68"/>
  <c r="R62" i="68" s="1"/>
  <c r="R62" i="72"/>
  <c r="O63" i="64"/>
  <c r="R62" i="69"/>
  <c r="R62" i="70"/>
  <c r="R62" i="67"/>
  <c r="G7" i="75"/>
  <c r="AC4" i="62" s="1"/>
  <c r="AC5" i="62" s="1"/>
  <c r="AB4" i="62"/>
  <c r="AB5" i="62" s="1"/>
  <c r="R62" i="71"/>
  <c r="R24" i="74"/>
  <c r="R62" i="74" s="1"/>
  <c r="R62" i="64"/>
  <c r="R62" i="66"/>
  <c r="C27" i="75"/>
  <c r="C28" i="75" s="1"/>
  <c r="C29" i="75" s="1"/>
  <c r="C30" i="75" s="1"/>
  <c r="C31" i="75" s="1"/>
  <c r="C32" i="75" s="1"/>
  <c r="C35" i="75" s="1"/>
  <c r="C36" i="75" s="1"/>
  <c r="C37" i="75" s="1"/>
  <c r="C38" i="75" s="1"/>
  <c r="C39" i="75" s="1"/>
  <c r="C40" i="75" s="1"/>
  <c r="C41" i="75" s="1"/>
  <c r="C44" i="75" s="1"/>
  <c r="C45" i="75" s="1"/>
  <c r="C46" i="75" s="1"/>
  <c r="C47" i="75" s="1"/>
  <c r="C48" i="75" s="1"/>
  <c r="C49" i="75" s="1"/>
  <c r="C50" i="75" s="1"/>
  <c r="C53" i="75" s="1"/>
  <c r="C54" i="75" s="1"/>
  <c r="C55" i="75" s="1"/>
  <c r="C56" i="75" s="1"/>
  <c r="C57" i="75" s="1"/>
  <c r="C58" i="75" s="1"/>
  <c r="C59" i="75" s="1"/>
  <c r="P5" i="75"/>
  <c r="M7" i="74"/>
  <c r="O63" i="74"/>
  <c r="R62" i="73"/>
  <c r="O63" i="73"/>
  <c r="P5" i="73"/>
  <c r="C27" i="73"/>
  <c r="M7" i="72"/>
  <c r="Q66" i="72" s="1"/>
  <c r="Q67" i="72" s="1"/>
  <c r="M7" i="71"/>
  <c r="M7" i="70"/>
  <c r="O63" i="70"/>
  <c r="O63" i="69"/>
  <c r="M7" i="69"/>
  <c r="M7" i="68"/>
  <c r="O63" i="67"/>
  <c r="M7" i="67"/>
  <c r="O63" i="66"/>
  <c r="M7" i="66"/>
  <c r="C27" i="64"/>
  <c r="Q66" i="74" l="1"/>
  <c r="Q67" i="74" s="1"/>
  <c r="Q66" i="71"/>
  <c r="Q67" i="71" s="1"/>
  <c r="Q66" i="70"/>
  <c r="Q67" i="70" s="1"/>
  <c r="Q66" i="69"/>
  <c r="Q67" i="69" s="1"/>
  <c r="Q66" i="68"/>
  <c r="Q67" i="68" s="1"/>
  <c r="Q66" i="67"/>
  <c r="Q67" i="67" s="1"/>
  <c r="Q66" i="66"/>
  <c r="Q67" i="66" s="1"/>
  <c r="C28" i="73"/>
  <c r="C29" i="73" s="1"/>
  <c r="C30" i="73" s="1"/>
  <c r="C31" i="73" s="1"/>
  <c r="C32" i="73" s="1"/>
  <c r="C35" i="73" s="1"/>
  <c r="C36" i="73" s="1"/>
  <c r="C37" i="73" s="1"/>
  <c r="C38" i="73" s="1"/>
  <c r="C39" i="73" s="1"/>
  <c r="C40" i="73" s="1"/>
  <c r="C41" i="73" s="1"/>
  <c r="C44" i="73" s="1"/>
  <c r="C45" i="73" s="1"/>
  <c r="C46" i="73" s="1"/>
  <c r="C47" i="73" s="1"/>
  <c r="C48" i="73" s="1"/>
  <c r="C49" i="73" s="1"/>
  <c r="C50" i="73" s="1"/>
  <c r="C28" i="64"/>
  <c r="C29" i="64" s="1"/>
  <c r="C30" i="64" s="1"/>
  <c r="C31" i="64" s="1"/>
  <c r="C32" i="64" s="1"/>
  <c r="C35" i="64" s="1"/>
  <c r="C36" i="64" s="1"/>
  <c r="C37" i="64" s="1"/>
  <c r="C38" i="64" s="1"/>
  <c r="C39" i="64" s="1"/>
  <c r="C40" i="64" s="1"/>
  <c r="C41" i="64" s="1"/>
  <c r="C44" i="64" s="1"/>
  <c r="C45" i="64" s="1"/>
  <c r="C46" i="64" s="1"/>
  <c r="C47" i="64" s="1"/>
  <c r="C48" i="64" s="1"/>
  <c r="C49" i="64" s="1"/>
  <c r="C50" i="64" s="1"/>
  <c r="M7" i="64" l="1"/>
  <c r="Q66" i="64" s="1"/>
  <c r="Q67" i="64" s="1"/>
  <c r="M7" i="73"/>
  <c r="Q66" i="73" s="1"/>
  <c r="Q67" i="73" s="1"/>
  <c r="Q63" i="50"/>
  <c r="E12" i="62" s="1"/>
  <c r="I12" i="62" s="1"/>
  <c r="Y58" i="50"/>
  <c r="Y56" i="50"/>
  <c r="Y55" i="50"/>
  <c r="Y53" i="50"/>
  <c r="Y52" i="50"/>
  <c r="Q65" i="50" l="1"/>
  <c r="R12" i="50" l="1"/>
  <c r="C18" i="50"/>
  <c r="C19" i="50" l="1"/>
  <c r="C20" i="50" s="1"/>
  <c r="C21" i="50" s="1"/>
  <c r="C22" i="50" s="1"/>
  <c r="C23" i="50" s="1"/>
  <c r="C26" i="50" s="1"/>
  <c r="P5" i="50" s="1"/>
  <c r="C27" i="50" l="1"/>
  <c r="C28" i="50" s="1"/>
  <c r="C29" i="50" s="1"/>
  <c r="C30" i="50" s="1"/>
  <c r="C31" i="50" s="1"/>
  <c r="C32" i="50" s="1"/>
  <c r="C35" i="50" s="1"/>
  <c r="C36" i="50" s="1"/>
  <c r="C37" i="50" s="1"/>
  <c r="C38" i="50" s="1"/>
  <c r="C39" i="50" s="1"/>
  <c r="C40" i="50" s="1"/>
  <c r="C41" i="50" s="1"/>
  <c r="C44" i="50" s="1"/>
  <c r="C45" i="50" s="1"/>
  <c r="C46" i="50" s="1"/>
  <c r="C47" i="50" s="1"/>
  <c r="C48" i="50" s="1"/>
  <c r="C49" i="50" s="1"/>
  <c r="C50" i="50" s="1"/>
  <c r="M7" i="50" l="1"/>
  <c r="I13" i="62" l="1"/>
  <c r="L12" i="62"/>
  <c r="I14" i="62" l="1"/>
  <c r="L13" i="62"/>
  <c r="I15" i="62" l="1"/>
  <c r="L14" i="62"/>
  <c r="Q51" i="50"/>
  <c r="Q42" i="50"/>
  <c r="Q33" i="50"/>
  <c r="U65" i="50"/>
  <c r="U64" i="64" s="1"/>
  <c r="U65" i="64" s="1"/>
  <c r="U64" i="66" s="1"/>
  <c r="M50" i="50"/>
  <c r="O50" i="50" s="1"/>
  <c r="M49" i="50"/>
  <c r="O49" i="50" s="1"/>
  <c r="M48" i="50"/>
  <c r="O48" i="50" s="1"/>
  <c r="M47" i="50"/>
  <c r="O47" i="50" s="1"/>
  <c r="M46" i="50"/>
  <c r="O46" i="50" s="1"/>
  <c r="M45" i="50"/>
  <c r="O45" i="50" s="1"/>
  <c r="M44" i="50"/>
  <c r="O44" i="50" s="1"/>
  <c r="M41" i="50"/>
  <c r="O41" i="50" s="1"/>
  <c r="M40" i="50"/>
  <c r="O40" i="50" s="1"/>
  <c r="M39" i="50"/>
  <c r="O39" i="50" s="1"/>
  <c r="M38" i="50"/>
  <c r="O38" i="50" s="1"/>
  <c r="M37" i="50"/>
  <c r="O37" i="50" s="1"/>
  <c r="M36" i="50"/>
  <c r="O36" i="50" s="1"/>
  <c r="M35" i="50"/>
  <c r="O35" i="50" s="1"/>
  <c r="M32" i="50"/>
  <c r="O32" i="50" s="1"/>
  <c r="M31" i="50"/>
  <c r="O31" i="50" s="1"/>
  <c r="M30" i="50"/>
  <c r="O30" i="50" s="1"/>
  <c r="M29" i="50"/>
  <c r="O29" i="50" s="1"/>
  <c r="M28" i="50"/>
  <c r="O28" i="50" s="1"/>
  <c r="M27" i="50"/>
  <c r="O27" i="50" s="1"/>
  <c r="M26" i="50"/>
  <c r="O26" i="50" s="1"/>
  <c r="Q24" i="50"/>
  <c r="M23" i="50"/>
  <c r="O23" i="50" s="1"/>
  <c r="M22" i="50"/>
  <c r="O22" i="50" s="1"/>
  <c r="M21" i="50"/>
  <c r="O21" i="50" s="1"/>
  <c r="M20" i="50"/>
  <c r="O20" i="50" s="1"/>
  <c r="M19" i="50"/>
  <c r="O19" i="50" s="1"/>
  <c r="M18" i="50"/>
  <c r="O18" i="50" s="1"/>
  <c r="M17" i="50"/>
  <c r="O17" i="50" s="1"/>
  <c r="R15" i="50"/>
  <c r="U65" i="66" l="1"/>
  <c r="U64" i="67" s="1"/>
  <c r="O33" i="50"/>
  <c r="R33" i="50" s="1"/>
  <c r="O24" i="50"/>
  <c r="R24" i="50" s="1"/>
  <c r="O42" i="50"/>
  <c r="R42" i="50" s="1"/>
  <c r="O51" i="50"/>
  <c r="R51" i="50" s="1"/>
  <c r="I16" i="62"/>
  <c r="L15" i="62"/>
  <c r="R62" i="50" l="1"/>
  <c r="U65" i="67"/>
  <c r="U64" i="68" s="1"/>
  <c r="O63" i="50"/>
  <c r="Q66" i="50" s="1"/>
  <c r="Q67" i="50" s="1"/>
  <c r="I17" i="62"/>
  <c r="L16" i="62"/>
  <c r="U65" i="68" l="1"/>
  <c r="U64" i="69" s="1"/>
  <c r="I18" i="62"/>
  <c r="L17" i="62"/>
  <c r="U65" i="69" l="1"/>
  <c r="U64" i="70" s="1"/>
  <c r="T64" i="64"/>
  <c r="I19" i="62"/>
  <c r="L18" i="62"/>
  <c r="T66" i="64" l="1"/>
  <c r="T65" i="64"/>
  <c r="U65" i="70"/>
  <c r="U64" i="71" s="1"/>
  <c r="I20" i="62"/>
  <c r="L19" i="62"/>
  <c r="T64" i="66" l="1"/>
  <c r="U65" i="71"/>
  <c r="U64" i="72" s="1"/>
  <c r="I21" i="62"/>
  <c r="L20" i="62"/>
  <c r="T66" i="66" l="1"/>
  <c r="T65" i="66"/>
  <c r="U65" i="72"/>
  <c r="U64" i="73" s="1"/>
  <c r="I22" i="62"/>
  <c r="L21" i="62"/>
  <c r="T64" i="67" l="1"/>
  <c r="U65" i="73"/>
  <c r="U64" i="74" s="1"/>
  <c r="I23" i="62"/>
  <c r="L23" i="62" s="1"/>
  <c r="L22" i="62"/>
  <c r="R51" i="75"/>
  <c r="R33" i="75"/>
  <c r="R12" i="75"/>
  <c r="R42" i="75"/>
  <c r="R60" i="75"/>
  <c r="R24" i="75"/>
  <c r="M7" i="75"/>
  <c r="Q66" i="75" s="1"/>
  <c r="Q67" i="75" s="1"/>
  <c r="T66" i="67" l="1"/>
  <c r="T65" i="67"/>
  <c r="R62" i="75"/>
  <c r="U65" i="74"/>
  <c r="U64" i="75" s="1"/>
  <c r="U65" i="75" s="1"/>
  <c r="T64" i="68" l="1"/>
  <c r="T66" i="68" l="1"/>
  <c r="T65" i="68"/>
  <c r="T64" i="69" s="1"/>
  <c r="T66" i="69" l="1"/>
  <c r="T65" i="69"/>
  <c r="T64" i="70" s="1"/>
  <c r="T66" i="70" l="1"/>
  <c r="T65" i="70"/>
  <c r="T64" i="71" s="1"/>
  <c r="T66" i="71" l="1"/>
  <c r="T65" i="71"/>
  <c r="T64" i="72" s="1"/>
  <c r="T66" i="72" l="1"/>
  <c r="T65" i="72"/>
  <c r="T64" i="73" s="1"/>
  <c r="T66" i="73" l="1"/>
  <c r="T65" i="73"/>
  <c r="T64" i="74" s="1"/>
  <c r="T66" i="74" l="1"/>
  <c r="T65" i="74"/>
  <c r="T64" i="75" s="1"/>
  <c r="T66" i="75" l="1"/>
  <c r="T65" i="75"/>
</calcChain>
</file>

<file path=xl/sharedStrings.xml><?xml version="1.0" encoding="utf-8"?>
<sst xmlns="http://schemas.openxmlformats.org/spreadsheetml/2006/main" count="1616" uniqueCount="103">
  <si>
    <t>Name:</t>
  </si>
  <si>
    <t>Month:</t>
  </si>
  <si>
    <t>Dept:</t>
  </si>
  <si>
    <t>Hours per Week</t>
  </si>
  <si>
    <t>DATE</t>
  </si>
  <si>
    <t>DAILY</t>
  </si>
  <si>
    <t>START</t>
  </si>
  <si>
    <t>FINISH</t>
  </si>
  <si>
    <t>TOTAL</t>
  </si>
  <si>
    <t>TIME</t>
  </si>
  <si>
    <t>(HOURS)</t>
  </si>
  <si>
    <t>Hr</t>
  </si>
  <si>
    <t>Min</t>
  </si>
  <si>
    <t>A</t>
  </si>
  <si>
    <t>C</t>
  </si>
  <si>
    <t>Approved Compassionate Leave</t>
  </si>
  <si>
    <t>ST</t>
  </si>
  <si>
    <t>TOIL</t>
  </si>
  <si>
    <t>TR</t>
  </si>
  <si>
    <t>Training Course</t>
  </si>
  <si>
    <t>O</t>
  </si>
  <si>
    <t>Other - specify</t>
  </si>
  <si>
    <t>UP</t>
  </si>
  <si>
    <t>Approved Unpaid Leave</t>
  </si>
  <si>
    <t>WH</t>
  </si>
  <si>
    <t>record of the times I have worked during the month</t>
  </si>
  <si>
    <t>Contracted Hours</t>
  </si>
  <si>
    <t>Annual Leave  (Insert Hours) e.g. A 4 (i.e. 4 hours)</t>
  </si>
  <si>
    <t>Time in Lieu (Insert Hours) e.g.TOIL4 (i.e. 4 hours)</t>
  </si>
  <si>
    <t>Example</t>
  </si>
  <si>
    <t>INSTRUCTIONS</t>
  </si>
  <si>
    <t>Complete the shaded areas (where applicable)</t>
  </si>
  <si>
    <t>Sign the form and forward to Departmental Manager</t>
  </si>
  <si>
    <t>Approved Working from Home</t>
  </si>
  <si>
    <t>Dept. Manager to either e-mail or deliver to Payroll</t>
  </si>
  <si>
    <t>15 Apr</t>
  </si>
  <si>
    <t>Sun</t>
  </si>
  <si>
    <t>Approved Study Leave / Sabbatical</t>
  </si>
  <si>
    <t xml:space="preserve">I certify that the hours specified are a correct </t>
  </si>
  <si>
    <t>SALARY PAYMENT RECORD SHEET</t>
  </si>
  <si>
    <t>Morning</t>
  </si>
  <si>
    <t>Afternoon</t>
  </si>
  <si>
    <t>Friday</t>
  </si>
  <si>
    <t>Saturday</t>
  </si>
  <si>
    <t>Sunday</t>
  </si>
  <si>
    <t>Monday</t>
  </si>
  <si>
    <t>Tuesday</t>
  </si>
  <si>
    <t>Wednesday</t>
  </si>
  <si>
    <t>Thursday</t>
  </si>
  <si>
    <t>Sick</t>
  </si>
  <si>
    <t>Weekly Total</t>
  </si>
  <si>
    <t xml:space="preserve">LUNCH </t>
  </si>
  <si>
    <t>BREAK</t>
  </si>
  <si>
    <t>Flexi-Time</t>
  </si>
  <si>
    <t>OVER / UNDER</t>
  </si>
  <si>
    <t>F</t>
  </si>
  <si>
    <t>Absence Codes</t>
  </si>
  <si>
    <t>TOTAL FORWARD</t>
  </si>
  <si>
    <t>HOURS</t>
  </si>
  <si>
    <t>TOTAL HOURS</t>
  </si>
  <si>
    <r>
      <t xml:space="preserve">Dept Manager approval required </t>
    </r>
    <r>
      <rPr>
        <b/>
        <sz val="12"/>
        <color indexed="8"/>
        <rFont val="Calibri"/>
        <family val="2"/>
      </rPr>
      <t>prior to</t>
    </r>
    <r>
      <rPr>
        <sz val="12"/>
        <color theme="1"/>
        <rFont val="Calibri"/>
        <family val="2"/>
        <scheme val="minor"/>
      </rPr>
      <t xml:space="preserve"> working cumulative increased hours above weekly contracted hours</t>
    </r>
  </si>
  <si>
    <r>
      <t xml:space="preserve">WORKING HOURS - </t>
    </r>
    <r>
      <rPr>
        <b/>
        <sz val="12"/>
        <color rgb="FFFF0000"/>
        <rFont val="Calibri"/>
        <family val="2"/>
        <scheme val="minor"/>
      </rPr>
      <t>EXCLUDING BREAKS</t>
    </r>
  </si>
  <si>
    <t xml:space="preserve">S </t>
  </si>
  <si>
    <t>Completing your Timesheet</t>
  </si>
  <si>
    <r>
      <t xml:space="preserve">If working over 6 hours you </t>
    </r>
    <r>
      <rPr>
        <b/>
        <u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deduct 0.50 hour lunch break </t>
    </r>
  </si>
  <si>
    <t>Working over / under contracted hours - enter any hours over/under in the TOIL / Flexi-time Column</t>
  </si>
  <si>
    <t>Annual Leave - leave start and finish times blank, but enter the appropriate absence code and hours in the adjacent column</t>
  </si>
  <si>
    <t>Sick Leave - leave start and finish times blank, but enter the appropriate absence code and hours in the adjacent column</t>
  </si>
  <si>
    <t>Flexi-Time 10 hours per month for a full time employee - pro-rata for part-time</t>
  </si>
  <si>
    <r>
      <t xml:space="preserve">Enter Start and Finish Times ( do </t>
    </r>
    <r>
      <rPr>
        <b/>
        <u/>
        <sz val="12"/>
        <color theme="1"/>
        <rFont val="Calibri"/>
        <family val="2"/>
        <scheme val="minor"/>
      </rPr>
      <t xml:space="preserve">not </t>
    </r>
    <r>
      <rPr>
        <sz val="12"/>
        <color theme="1"/>
        <rFont val="Calibri"/>
        <family val="2"/>
        <scheme val="minor"/>
      </rPr>
      <t>deduct breaks)</t>
    </r>
  </si>
  <si>
    <t>Email your timesheet to your line-manager for authorisation</t>
  </si>
  <si>
    <t>MANAGERS - ALL TIMESHEETS TO BE EMAILED TO PAYROLL BY THE 6TH OF THE FOLLOWING MONTH</t>
  </si>
  <si>
    <t>Annual Leave</t>
  </si>
  <si>
    <t>Leave</t>
  </si>
  <si>
    <t>Taken</t>
  </si>
  <si>
    <t>Annual Entitlement</t>
  </si>
  <si>
    <t>Balance</t>
  </si>
  <si>
    <t>Remaining</t>
  </si>
  <si>
    <t>CENTRE FOR ALTERNATIVE TECHNOLOGY</t>
  </si>
  <si>
    <t>Flexi-Time / TOIL brought forward from previous month</t>
  </si>
  <si>
    <t>Total AL</t>
  </si>
  <si>
    <t>Total Sick</t>
  </si>
  <si>
    <t xml:space="preserve">Signed: </t>
  </si>
  <si>
    <t>Line Manager</t>
  </si>
  <si>
    <t>Signed:</t>
  </si>
  <si>
    <t>Employee</t>
  </si>
  <si>
    <t>Date:</t>
  </si>
  <si>
    <t>This Month's Flexi-Time / TOIL</t>
  </si>
  <si>
    <t>Total Flexi-Time / TOIL carrying forward to next month</t>
  </si>
  <si>
    <t>Total Other Paid Absence</t>
  </si>
  <si>
    <t>DAY</t>
  </si>
  <si>
    <t>ABSENCE
CODE</t>
  </si>
  <si>
    <t>ABSENCE
HOURS</t>
  </si>
  <si>
    <t>Total Hours Worked</t>
  </si>
  <si>
    <t>Accumulated is +
Taken/Used is -</t>
  </si>
  <si>
    <t>hours</t>
  </si>
  <si>
    <t>(in hours)</t>
  </si>
  <si>
    <t>(in 7.5 hour days)</t>
  </si>
  <si>
    <t xml:space="preserve">7.5 hour Days </t>
  </si>
  <si>
    <t>Pro-Rata Monthly Entitlement (in hours)</t>
  </si>
  <si>
    <t>(7.5 hour) days</t>
  </si>
  <si>
    <t>30/3</t>
  </si>
  <si>
    <t>Entitlement C/Fwd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</si>
</sst>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0.00_ ;[Red]\-0.00\ "/>
    <numFmt numFmtId="165" formatCode="mmmm\ yyyy"/>
    <numFmt numFmtId="166" formatCode="#,##0.00_ ;\-#,##0.00\ "/>
    <numFmt numFmtId="167" formatCode="0.0"/>
    <numFmt numFmtId="168" formatCode="dd\ mmmm"/>
    <numFmt numFmtId="169" formatCode="0.0000_ ;[Red]\-0.0000\ "/>
    <numFmt numFmtId="170" formatCode="dddd"/>
    <numFmt numFmtId="171" formatCode="d\ mmm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49" fontId="10" fillId="0" borderId="7" xfId="0" applyNumberFormat="1" applyFont="1" applyFill="1" applyBorder="1" applyAlignment="1">
      <alignment horizontal="center"/>
    </xf>
    <xf numFmtId="0" fontId="10" fillId="0" borderId="18" xfId="0" applyFont="1" applyFill="1" applyBorder="1"/>
    <xf numFmtId="0" fontId="10" fillId="0" borderId="7" xfId="0" applyFont="1" applyFill="1" applyBorder="1" applyProtection="1">
      <protection locked="0"/>
    </xf>
    <xf numFmtId="0" fontId="10" fillId="0" borderId="36" xfId="0" applyFont="1" applyFill="1" applyBorder="1" applyProtection="1">
      <protection locked="0"/>
    </xf>
    <xf numFmtId="0" fontId="10" fillId="0" borderId="8" xfId="0" applyFont="1" applyFill="1" applyBorder="1" applyProtection="1">
      <protection locked="0"/>
    </xf>
    <xf numFmtId="0" fontId="10" fillId="0" borderId="37" xfId="0" applyFont="1" applyFill="1" applyBorder="1" applyProtection="1">
      <protection locked="0"/>
    </xf>
    <xf numFmtId="0" fontId="10" fillId="0" borderId="38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164" fontId="10" fillId="0" borderId="8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/>
    <xf numFmtId="166" fontId="3" fillId="0" borderId="31" xfId="1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/>
    <xf numFmtId="0" fontId="3" fillId="2" borderId="23" xfId="0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5" xfId="0" applyFont="1" applyFill="1" applyBorder="1" applyProtection="1">
      <protection locked="0"/>
    </xf>
    <xf numFmtId="0" fontId="3" fillId="2" borderId="26" xfId="0" applyFont="1" applyFill="1" applyBorder="1" applyProtection="1">
      <protection locked="0"/>
    </xf>
    <xf numFmtId="0" fontId="3" fillId="2" borderId="27" xfId="0" applyFont="1" applyFill="1" applyBorder="1" applyProtection="1">
      <protection locked="0"/>
    </xf>
    <xf numFmtId="0" fontId="3" fillId="2" borderId="28" xfId="0" applyFont="1" applyFill="1" applyBorder="1" applyProtection="1">
      <protection locked="0"/>
    </xf>
    <xf numFmtId="164" fontId="3" fillId="2" borderId="2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8" fillId="0" borderId="0" xfId="0" applyFont="1"/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/>
    <xf numFmtId="0" fontId="3" fillId="3" borderId="7" xfId="0" applyFont="1" applyFill="1" applyBorder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49" fontId="8" fillId="0" borderId="39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 applyProtection="1">
      <alignment horizontal="center"/>
      <protection locked="0"/>
    </xf>
    <xf numFmtId="164" fontId="3" fillId="0" borderId="47" xfId="0" applyNumberFormat="1" applyFont="1" applyFill="1" applyBorder="1" applyAlignment="1" applyProtection="1">
      <alignment horizontal="center"/>
      <protection locked="0"/>
    </xf>
    <xf numFmtId="49" fontId="8" fillId="0" borderId="48" xfId="0" applyNumberFormat="1" applyFont="1" applyFill="1" applyBorder="1" applyAlignment="1">
      <alignment horizontal="center"/>
    </xf>
    <xf numFmtId="0" fontId="8" fillId="0" borderId="49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164" fontId="8" fillId="0" borderId="29" xfId="0" applyNumberFormat="1" applyFont="1" applyFill="1" applyBorder="1" applyAlignment="1" applyProtection="1">
      <alignment horizontal="center"/>
    </xf>
    <xf numFmtId="164" fontId="3" fillId="0" borderId="29" xfId="0" applyNumberFormat="1" applyFont="1" applyFill="1" applyBorder="1" applyAlignment="1" applyProtection="1">
      <alignment horizontal="center"/>
      <protection locked="0"/>
    </xf>
    <xf numFmtId="164" fontId="3" fillId="0" borderId="29" xfId="0" applyNumberFormat="1" applyFont="1" applyFill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64" fontId="8" fillId="0" borderId="56" xfId="0" applyNumberFormat="1" applyFont="1" applyFill="1" applyBorder="1" applyAlignment="1" applyProtection="1">
      <alignment horizontal="center"/>
    </xf>
    <xf numFmtId="164" fontId="8" fillId="0" borderId="29" xfId="0" applyNumberFormat="1" applyFont="1" applyFill="1" applyBorder="1" applyAlignment="1" applyProtection="1">
      <alignment horizontal="right"/>
      <protection locked="0"/>
    </xf>
    <xf numFmtId="164" fontId="8" fillId="0" borderId="56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0" fontId="9" fillId="0" borderId="0" xfId="0" applyFont="1"/>
    <xf numFmtId="15" fontId="5" fillId="0" borderId="0" xfId="0" applyNumberFormat="1" applyFont="1"/>
    <xf numFmtId="17" fontId="3" fillId="0" borderId="0" xfId="0" applyNumberFormat="1" applyFont="1"/>
    <xf numFmtId="0" fontId="5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2" fontId="3" fillId="0" borderId="0" xfId="0" applyNumberFormat="1" applyFont="1" applyProtection="1"/>
    <xf numFmtId="0" fontId="8" fillId="0" borderId="23" xfId="0" applyFont="1" applyFill="1" applyBorder="1" applyProtection="1">
      <protection locked="0"/>
    </xf>
    <xf numFmtId="0" fontId="8" fillId="0" borderId="24" xfId="0" applyFont="1" applyFill="1" applyBorder="1" applyProtection="1">
      <protection locked="0"/>
    </xf>
    <xf numFmtId="0" fontId="8" fillId="0" borderId="25" xfId="0" applyFont="1" applyFill="1" applyBorder="1" applyProtection="1">
      <protection locked="0"/>
    </xf>
    <xf numFmtId="0" fontId="8" fillId="0" borderId="26" xfId="0" applyFont="1" applyFill="1" applyBorder="1" applyProtection="1">
      <protection locked="0"/>
    </xf>
    <xf numFmtId="0" fontId="8" fillId="0" borderId="27" xfId="0" applyFont="1" applyFill="1" applyBorder="1" applyProtection="1">
      <protection locked="0"/>
    </xf>
    <xf numFmtId="0" fontId="8" fillId="0" borderId="28" xfId="0" applyFont="1" applyFill="1" applyBorder="1" applyProtection="1">
      <protection locked="0"/>
    </xf>
    <xf numFmtId="164" fontId="8" fillId="0" borderId="29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/>
    <xf numFmtId="0" fontId="3" fillId="0" borderId="23" xfId="0" applyFont="1" applyFill="1" applyBorder="1" applyProtection="1">
      <protection locked="0"/>
    </xf>
    <xf numFmtId="0" fontId="3" fillId="0" borderId="24" xfId="0" applyFont="1" applyFill="1" applyBorder="1" applyProtection="1">
      <protection locked="0"/>
    </xf>
    <xf numFmtId="0" fontId="3" fillId="0" borderId="25" xfId="0" applyFont="1" applyFill="1" applyBorder="1" applyProtection="1">
      <protection locked="0"/>
    </xf>
    <xf numFmtId="0" fontId="3" fillId="0" borderId="26" xfId="0" applyFont="1" applyFill="1" applyBorder="1" applyProtection="1">
      <protection locked="0"/>
    </xf>
    <xf numFmtId="0" fontId="3" fillId="0" borderId="27" xfId="0" applyFont="1" applyFill="1" applyBorder="1" applyProtection="1">
      <protection locked="0"/>
    </xf>
    <xf numFmtId="0" fontId="3" fillId="0" borderId="28" xfId="0" applyFont="1" applyFill="1" applyBorder="1" applyProtection="1">
      <protection locked="0"/>
    </xf>
    <xf numFmtId="16" fontId="3" fillId="0" borderId="29" xfId="0" applyNumberFormat="1" applyFont="1" applyFill="1" applyBorder="1" applyAlignment="1" applyProtection="1">
      <alignment horizontal="center"/>
      <protection locked="0"/>
    </xf>
    <xf numFmtId="49" fontId="8" fillId="0" borderId="29" xfId="0" applyNumberFormat="1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8" fillId="0" borderId="41" xfId="0" applyFont="1" applyFill="1" applyBorder="1" applyProtection="1">
      <protection locked="0"/>
    </xf>
    <xf numFmtId="0" fontId="8" fillId="0" borderId="42" xfId="0" applyFont="1" applyFill="1" applyBorder="1" applyProtection="1">
      <protection locked="0"/>
    </xf>
    <xf numFmtId="0" fontId="8" fillId="0" borderId="43" xfId="0" applyFont="1" applyFill="1" applyBorder="1" applyProtection="1">
      <protection locked="0"/>
    </xf>
    <xf numFmtId="0" fontId="8" fillId="0" borderId="44" xfId="0" applyFont="1" applyFill="1" applyBorder="1" applyProtection="1">
      <protection locked="0"/>
    </xf>
    <xf numFmtId="0" fontId="8" fillId="0" borderId="45" xfId="0" applyFont="1" applyFill="1" applyBorder="1" applyProtection="1">
      <protection locked="0"/>
    </xf>
    <xf numFmtId="0" fontId="8" fillId="0" borderId="46" xfId="0" applyFont="1" applyFill="1" applyBorder="1" applyProtection="1">
      <protection locked="0"/>
    </xf>
    <xf numFmtId="0" fontId="8" fillId="0" borderId="8" xfId="0" applyFont="1" applyFill="1" applyBorder="1"/>
    <xf numFmtId="0" fontId="8" fillId="0" borderId="50" xfId="0" applyFont="1" applyFill="1" applyBorder="1" applyProtection="1">
      <protection locked="0"/>
    </xf>
    <xf numFmtId="0" fontId="8" fillId="0" borderId="51" xfId="0" applyFont="1" applyFill="1" applyBorder="1" applyProtection="1">
      <protection locked="0"/>
    </xf>
    <xf numFmtId="0" fontId="8" fillId="0" borderId="52" xfId="0" applyFont="1" applyFill="1" applyBorder="1" applyProtection="1">
      <protection locked="0"/>
    </xf>
    <xf numFmtId="0" fontId="8" fillId="0" borderId="53" xfId="0" applyFont="1" applyFill="1" applyBorder="1" applyProtection="1">
      <protection locked="0"/>
    </xf>
    <xf numFmtId="0" fontId="8" fillId="0" borderId="54" xfId="0" applyFont="1" applyFill="1" applyBorder="1" applyProtection="1">
      <protection locked="0"/>
    </xf>
    <xf numFmtId="0" fontId="8" fillId="0" borderId="55" xfId="0" applyFont="1" applyFill="1" applyBorder="1" applyProtection="1">
      <protection locked="0"/>
    </xf>
    <xf numFmtId="49" fontId="8" fillId="0" borderId="56" xfId="0" applyNumberFormat="1" applyFont="1" applyFill="1" applyBorder="1" applyAlignment="1" applyProtection="1">
      <alignment horizontal="center"/>
      <protection locked="0"/>
    </xf>
    <xf numFmtId="164" fontId="3" fillId="0" borderId="57" xfId="0" applyNumberFormat="1" applyFont="1" applyFill="1" applyBorder="1" applyAlignment="1" applyProtection="1">
      <alignment horizontal="center"/>
      <protection locked="0"/>
    </xf>
    <xf numFmtId="0" fontId="3" fillId="0" borderId="57" xfId="0" applyFont="1" applyFill="1" applyBorder="1" applyAlignment="1" applyProtection="1">
      <alignment horizontal="center"/>
      <protection locked="0"/>
    </xf>
    <xf numFmtId="40" fontId="8" fillId="2" borderId="21" xfId="0" applyNumberFormat="1" applyFont="1" applyFill="1" applyBorder="1" applyAlignment="1" applyProtection="1">
      <alignment horizontal="center"/>
      <protection locked="0"/>
    </xf>
    <xf numFmtId="40" fontId="8" fillId="2" borderId="22" xfId="0" applyNumberFormat="1" applyFont="1" applyFill="1" applyBorder="1" applyAlignment="1" applyProtection="1">
      <alignment horizontal="center"/>
      <protection locked="0"/>
    </xf>
    <xf numFmtId="0" fontId="3" fillId="0" borderId="58" xfId="0" applyFont="1" applyFill="1" applyBorder="1" applyAlignment="1" applyProtection="1">
      <alignment horizontal="center"/>
      <protection locked="0"/>
    </xf>
    <xf numFmtId="0" fontId="3" fillId="0" borderId="59" xfId="0" applyFont="1" applyFill="1" applyBorder="1" applyAlignment="1" applyProtection="1">
      <alignment horizontal="center"/>
      <protection locked="0"/>
    </xf>
    <xf numFmtId="40" fontId="3" fillId="2" borderId="21" xfId="0" applyNumberFormat="1" applyFont="1" applyFill="1" applyBorder="1" applyAlignment="1" applyProtection="1">
      <alignment horizontal="center"/>
      <protection locked="0"/>
    </xf>
    <xf numFmtId="40" fontId="3" fillId="2" borderId="22" xfId="0" applyNumberFormat="1" applyFont="1" applyFill="1" applyBorder="1" applyAlignment="1" applyProtection="1">
      <alignment horizontal="center"/>
      <protection locked="0"/>
    </xf>
    <xf numFmtId="40" fontId="3" fillId="4" borderId="23" xfId="0" applyNumberFormat="1" applyFont="1" applyFill="1" applyBorder="1" applyAlignment="1" applyProtection="1">
      <alignment horizontal="center"/>
      <protection locked="0"/>
    </xf>
    <xf numFmtId="40" fontId="3" fillId="4" borderId="22" xfId="0" applyNumberFormat="1" applyFont="1" applyFill="1" applyBorder="1" applyAlignment="1" applyProtection="1">
      <alignment horizontal="center"/>
      <protection locked="0"/>
    </xf>
    <xf numFmtId="40" fontId="3" fillId="4" borderId="21" xfId="0" applyNumberFormat="1" applyFont="1" applyFill="1" applyBorder="1" applyAlignment="1" applyProtection="1">
      <alignment horizontal="center"/>
      <protection locked="0"/>
    </xf>
    <xf numFmtId="168" fontId="3" fillId="0" borderId="21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0" fontId="3" fillId="4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67" fontId="3" fillId="4" borderId="9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0" fontId="4" fillId="4" borderId="5" xfId="0" applyFont="1" applyFill="1" applyBorder="1"/>
    <xf numFmtId="0" fontId="3" fillId="4" borderId="0" xfId="0" applyFont="1" applyFill="1" applyBorder="1"/>
    <xf numFmtId="0" fontId="3" fillId="4" borderId="11" xfId="0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>
      <alignment horizontal="left"/>
    </xf>
    <xf numFmtId="164" fontId="3" fillId="4" borderId="0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8" fillId="4" borderId="5" xfId="0" applyFont="1" applyFill="1" applyBorder="1"/>
    <xf numFmtId="0" fontId="8" fillId="4" borderId="0" xfId="0" applyFont="1" applyFill="1" applyBorder="1"/>
    <xf numFmtId="0" fontId="8" fillId="4" borderId="0" xfId="0" applyFont="1" applyFill="1" applyBorder="1" applyAlignment="1">
      <alignment horizontal="left"/>
    </xf>
    <xf numFmtId="0" fontId="8" fillId="4" borderId="11" xfId="0" applyFont="1" applyFill="1" applyBorder="1"/>
    <xf numFmtId="0" fontId="3" fillId="4" borderId="0" xfId="0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4" fillId="4" borderId="7" xfId="0" applyFont="1" applyFill="1" applyBorder="1"/>
    <xf numFmtId="0" fontId="3" fillId="4" borderId="8" xfId="0" applyFont="1" applyFill="1" applyBorder="1"/>
    <xf numFmtId="0" fontId="3" fillId="4" borderId="10" xfId="0" applyFont="1" applyFill="1" applyBorder="1"/>
    <xf numFmtId="0" fontId="12" fillId="4" borderId="7" xfId="0" applyFont="1" applyFill="1" applyBorder="1"/>
    <xf numFmtId="0" fontId="5" fillId="4" borderId="1" xfId="0" applyFont="1" applyFill="1" applyBorder="1"/>
    <xf numFmtId="0" fontId="5" fillId="4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8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4" fontId="7" fillId="4" borderId="0" xfId="0" applyNumberFormat="1" applyFont="1" applyFill="1" applyBorder="1"/>
    <xf numFmtId="0" fontId="3" fillId="4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" fontId="10" fillId="4" borderId="5" xfId="0" applyNumberFormat="1" applyFont="1" applyFill="1" applyBorder="1"/>
    <xf numFmtId="0" fontId="3" fillId="4" borderId="12" xfId="0" applyFont="1" applyFill="1" applyBorder="1"/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1" fontId="10" fillId="0" borderId="5" xfId="0" applyNumberFormat="1" applyFont="1" applyFill="1" applyBorder="1"/>
    <xf numFmtId="0" fontId="3" fillId="0" borderId="16" xfId="0" applyFont="1" applyFill="1" applyBorder="1"/>
    <xf numFmtId="0" fontId="11" fillId="0" borderId="5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0" fontId="3" fillId="0" borderId="59" xfId="0" applyFont="1" applyBorder="1"/>
    <xf numFmtId="40" fontId="8" fillId="2" borderId="48" xfId="0" applyNumberFormat="1" applyFont="1" applyFill="1" applyBorder="1" applyAlignment="1" applyProtection="1">
      <alignment horizontal="center"/>
      <protection locked="0"/>
    </xf>
    <xf numFmtId="40" fontId="8" fillId="2" borderId="49" xfId="0" applyNumberFormat="1" applyFont="1" applyFill="1" applyBorder="1" applyAlignment="1" applyProtection="1">
      <alignment horizontal="center"/>
      <protection locked="0"/>
    </xf>
    <xf numFmtId="0" fontId="3" fillId="0" borderId="60" xfId="0" applyFont="1" applyFill="1" applyBorder="1" applyProtection="1">
      <protection locked="0"/>
    </xf>
    <xf numFmtId="0" fontId="3" fillId="0" borderId="61" xfId="0" applyFont="1" applyFill="1" applyBorder="1" applyProtection="1">
      <protection locked="0"/>
    </xf>
    <xf numFmtId="0" fontId="3" fillId="0" borderId="62" xfId="0" applyFont="1" applyFill="1" applyBorder="1" applyProtection="1">
      <protection locked="0"/>
    </xf>
    <xf numFmtId="0" fontId="3" fillId="0" borderId="63" xfId="0" applyFont="1" applyFill="1" applyBorder="1" applyProtection="1">
      <protection locked="0"/>
    </xf>
    <xf numFmtId="0" fontId="3" fillId="0" borderId="64" xfId="0" applyFont="1" applyFill="1" applyBorder="1" applyProtection="1">
      <protection locked="0"/>
    </xf>
    <xf numFmtId="0" fontId="3" fillId="0" borderId="65" xfId="0" applyFont="1" applyFill="1" applyBorder="1" applyProtection="1">
      <protection locked="0"/>
    </xf>
    <xf numFmtId="164" fontId="3" fillId="0" borderId="57" xfId="0" applyNumberFormat="1" applyFont="1" applyFill="1" applyBorder="1" applyAlignment="1" applyProtection="1">
      <alignment horizontal="center"/>
    </xf>
    <xf numFmtId="0" fontId="3" fillId="0" borderId="2" xfId="0" applyFont="1" applyFill="1" applyBorder="1"/>
    <xf numFmtId="164" fontId="8" fillId="0" borderId="29" xfId="0" applyNumberFormat="1" applyFont="1" applyFill="1" applyBorder="1" applyAlignment="1" applyProtection="1">
      <alignment horizontal="right"/>
    </xf>
    <xf numFmtId="164" fontId="8" fillId="0" borderId="56" xfId="0" applyNumberFormat="1" applyFont="1" applyFill="1" applyBorder="1" applyAlignment="1" applyProtection="1">
      <alignment horizontal="right"/>
    </xf>
    <xf numFmtId="164" fontId="8" fillId="0" borderId="9" xfId="0" applyNumberFormat="1" applyFont="1" applyFill="1" applyBorder="1" applyAlignment="1" applyProtection="1">
      <alignment horizontal="right"/>
    </xf>
    <xf numFmtId="164" fontId="8" fillId="0" borderId="9" xfId="0" applyNumberFormat="1" applyFont="1" applyFill="1" applyBorder="1" applyAlignment="1" applyProtection="1">
      <alignment horizontal="right"/>
      <protection locked="0"/>
    </xf>
    <xf numFmtId="164" fontId="8" fillId="0" borderId="9" xfId="0" applyNumberFormat="1" applyFont="1" applyFill="1" applyBorder="1" applyAlignment="1" applyProtection="1">
      <alignment horizontal="center"/>
    </xf>
    <xf numFmtId="49" fontId="8" fillId="0" borderId="9" xfId="0" applyNumberFormat="1" applyFont="1" applyFill="1" applyBorder="1" applyAlignment="1" applyProtection="1">
      <alignment horizontal="center"/>
      <protection locked="0"/>
    </xf>
    <xf numFmtId="0" fontId="3" fillId="0" borderId="40" xfId="0" applyFont="1" applyFill="1" applyBorder="1"/>
    <xf numFmtId="0" fontId="3" fillId="4" borderId="0" xfId="0" applyFont="1" applyFill="1" applyBorder="1" applyProtection="1">
      <protection locked="0"/>
    </xf>
    <xf numFmtId="164" fontId="3" fillId="4" borderId="17" xfId="0" applyNumberFormat="1" applyFont="1" applyFill="1" applyBorder="1" applyAlignment="1" applyProtection="1">
      <alignment horizontal="center"/>
    </xf>
    <xf numFmtId="0" fontId="3" fillId="4" borderId="67" xfId="0" applyFont="1" applyFill="1" applyBorder="1"/>
    <xf numFmtId="0" fontId="4" fillId="4" borderId="0" xfId="0" applyFont="1" applyFill="1" applyBorder="1"/>
    <xf numFmtId="165" fontId="4" fillId="4" borderId="0" xfId="0" quotePrefix="1" applyNumberFormat="1" applyFont="1" applyFill="1" applyBorder="1" applyAlignment="1">
      <alignment horizontal="left"/>
    </xf>
    <xf numFmtId="164" fontId="3" fillId="4" borderId="0" xfId="0" applyNumberFormat="1" applyFont="1" applyFill="1" applyBorder="1"/>
    <xf numFmtId="0" fontId="3" fillId="4" borderId="66" xfId="0" applyFont="1" applyFill="1" applyBorder="1"/>
    <xf numFmtId="0" fontId="8" fillId="4" borderId="67" xfId="0" applyFont="1" applyFill="1" applyBorder="1"/>
    <xf numFmtId="0" fontId="3" fillId="4" borderId="0" xfId="0" applyFont="1" applyFill="1" applyBorder="1" applyProtection="1"/>
    <xf numFmtId="49" fontId="3" fillId="4" borderId="0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 applyProtection="1">
      <alignment horizontal="center"/>
    </xf>
    <xf numFmtId="0" fontId="3" fillId="4" borderId="68" xfId="0" applyFont="1" applyFill="1" applyBorder="1"/>
    <xf numFmtId="0" fontId="3" fillId="4" borderId="69" xfId="0" applyFont="1" applyFill="1" applyBorder="1"/>
    <xf numFmtId="164" fontId="3" fillId="4" borderId="69" xfId="0" applyNumberFormat="1" applyFont="1" applyFill="1" applyBorder="1" applyAlignment="1">
      <alignment horizontal="right"/>
    </xf>
    <xf numFmtId="0" fontId="3" fillId="4" borderId="69" xfId="0" applyFont="1" applyFill="1" applyBorder="1" applyAlignment="1">
      <alignment horizontal="right"/>
    </xf>
    <xf numFmtId="40" fontId="3" fillId="4" borderId="69" xfId="0" applyNumberFormat="1" applyFont="1" applyFill="1" applyBorder="1" applyAlignment="1" applyProtection="1">
      <alignment horizontal="center"/>
    </xf>
    <xf numFmtId="0" fontId="3" fillId="4" borderId="69" xfId="0" applyFont="1" applyFill="1" applyBorder="1" applyAlignment="1">
      <alignment horizontal="center"/>
    </xf>
    <xf numFmtId="0" fontId="3" fillId="4" borderId="70" xfId="0" applyFont="1" applyFill="1" applyBorder="1"/>
    <xf numFmtId="0" fontId="8" fillId="4" borderId="66" xfId="0" applyFont="1" applyFill="1" applyBorder="1"/>
    <xf numFmtId="0" fontId="3" fillId="0" borderId="69" xfId="0" applyFont="1" applyBorder="1"/>
    <xf numFmtId="0" fontId="3" fillId="0" borderId="69" xfId="0" applyFont="1" applyBorder="1" applyAlignment="1">
      <alignment horizontal="center"/>
    </xf>
    <xf numFmtId="167" fontId="3" fillId="2" borderId="9" xfId="0" applyNumberFormat="1" applyFont="1" applyFill="1" applyBorder="1"/>
    <xf numFmtId="40" fontId="8" fillId="0" borderId="31" xfId="0" applyNumberFormat="1" applyFont="1" applyFill="1" applyBorder="1" applyAlignment="1" applyProtection="1">
      <alignment horizontal="center"/>
      <protection locked="0"/>
    </xf>
    <xf numFmtId="40" fontId="8" fillId="0" borderId="18" xfId="0" applyNumberFormat="1" applyFont="1" applyFill="1" applyBorder="1" applyAlignment="1" applyProtection="1">
      <alignment horizontal="center"/>
      <protection locked="0"/>
    </xf>
    <xf numFmtId="0" fontId="9" fillId="4" borderId="0" xfId="0" applyFont="1" applyFill="1" applyBorder="1"/>
    <xf numFmtId="169" fontId="9" fillId="4" borderId="69" xfId="0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/>
    <xf numFmtId="164" fontId="3" fillId="0" borderId="29" xfId="0" applyNumberFormat="1" applyFont="1" applyFill="1" applyBorder="1" applyAlignment="1" applyProtection="1">
      <alignment horizontal="right"/>
    </xf>
    <xf numFmtId="0" fontId="15" fillId="4" borderId="0" xfId="0" applyFont="1" applyFill="1" applyBorder="1"/>
    <xf numFmtId="0" fontId="14" fillId="0" borderId="0" xfId="0" applyFont="1" applyFill="1" applyBorder="1"/>
    <xf numFmtId="0" fontId="16" fillId="4" borderId="0" xfId="0" applyFont="1" applyFill="1" applyBorder="1"/>
    <xf numFmtId="0" fontId="3" fillId="4" borderId="0" xfId="0" applyFont="1" applyFill="1"/>
    <xf numFmtId="170" fontId="3" fillId="0" borderId="22" xfId="0" applyNumberFormat="1" applyFont="1" applyFill="1" applyBorder="1" applyAlignment="1">
      <alignment horizontal="left"/>
    </xf>
    <xf numFmtId="164" fontId="3" fillId="0" borderId="17" xfId="0" applyNumberFormat="1" applyFont="1" applyFill="1" applyBorder="1" applyAlignment="1" applyProtection="1">
      <alignment horizontal="right"/>
    </xf>
    <xf numFmtId="0" fontId="14" fillId="0" borderId="22" xfId="0" applyFont="1" applyFill="1" applyBorder="1"/>
    <xf numFmtId="164" fontId="14" fillId="0" borderId="29" xfId="0" applyNumberFormat="1" applyFont="1" applyFill="1" applyBorder="1" applyAlignment="1" applyProtection="1">
      <alignment horizontal="center"/>
    </xf>
    <xf numFmtId="164" fontId="14" fillId="0" borderId="29" xfId="0" applyNumberFormat="1" applyFont="1" applyFill="1" applyBorder="1" applyAlignment="1" applyProtection="1">
      <alignment horizontal="right"/>
    </xf>
    <xf numFmtId="0" fontId="17" fillId="0" borderId="49" xfId="0" applyFont="1" applyFill="1" applyBorder="1" applyAlignment="1">
      <alignment horizontal="right"/>
    </xf>
    <xf numFmtId="0" fontId="17" fillId="0" borderId="50" xfId="0" applyFont="1" applyFill="1" applyBorder="1" applyProtection="1">
      <protection locked="0"/>
    </xf>
    <xf numFmtId="0" fontId="17" fillId="0" borderId="51" xfId="0" applyFont="1" applyFill="1" applyBorder="1" applyProtection="1">
      <protection locked="0"/>
    </xf>
    <xf numFmtId="0" fontId="17" fillId="0" borderId="52" xfId="0" applyFont="1" applyFill="1" applyBorder="1" applyProtection="1">
      <protection locked="0"/>
    </xf>
    <xf numFmtId="0" fontId="17" fillId="0" borderId="53" xfId="0" applyFont="1" applyFill="1" applyBorder="1" applyProtection="1">
      <protection locked="0"/>
    </xf>
    <xf numFmtId="0" fontId="17" fillId="0" borderId="54" xfId="0" applyFont="1" applyFill="1" applyBorder="1" applyProtection="1">
      <protection locked="0"/>
    </xf>
    <xf numFmtId="0" fontId="17" fillId="0" borderId="55" xfId="0" applyFont="1" applyFill="1" applyBorder="1" applyProtection="1">
      <protection locked="0"/>
    </xf>
    <xf numFmtId="164" fontId="17" fillId="0" borderId="56" xfId="0" applyNumberFormat="1" applyFont="1" applyFill="1" applyBorder="1" applyAlignment="1" applyProtection="1">
      <alignment horizontal="right"/>
    </xf>
    <xf numFmtId="164" fontId="17" fillId="0" borderId="56" xfId="0" applyNumberFormat="1" applyFont="1" applyFill="1" applyBorder="1" applyAlignment="1" applyProtection="1">
      <alignment horizontal="right"/>
      <protection locked="0"/>
    </xf>
    <xf numFmtId="164" fontId="17" fillId="0" borderId="56" xfId="0" applyNumberFormat="1" applyFont="1" applyFill="1" applyBorder="1" applyAlignment="1" applyProtection="1">
      <alignment horizontal="center"/>
    </xf>
    <xf numFmtId="49" fontId="17" fillId="0" borderId="56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/>
    <xf numFmtId="0" fontId="14" fillId="0" borderId="23" xfId="0" applyFont="1" applyFill="1" applyBorder="1" applyProtection="1">
      <protection locked="0"/>
    </xf>
    <xf numFmtId="0" fontId="14" fillId="0" borderId="24" xfId="0" applyFont="1" applyFill="1" applyBorder="1" applyProtection="1">
      <protection locked="0"/>
    </xf>
    <xf numFmtId="0" fontId="14" fillId="0" borderId="25" xfId="0" applyFont="1" applyFill="1" applyBorder="1" applyProtection="1">
      <protection locked="0"/>
    </xf>
    <xf numFmtId="0" fontId="14" fillId="0" borderId="26" xfId="0" applyFont="1" applyFill="1" applyBorder="1" applyProtection="1">
      <protection locked="0"/>
    </xf>
    <xf numFmtId="0" fontId="14" fillId="0" borderId="27" xfId="0" applyFont="1" applyFill="1" applyBorder="1" applyProtection="1">
      <protection locked="0"/>
    </xf>
    <xf numFmtId="0" fontId="14" fillId="0" borderId="28" xfId="0" applyFont="1" applyFill="1" applyBorder="1" applyProtection="1">
      <protection locked="0"/>
    </xf>
    <xf numFmtId="164" fontId="14" fillId="0" borderId="29" xfId="0" applyNumberFormat="1" applyFont="1" applyFill="1" applyBorder="1" applyAlignment="1" applyProtection="1">
      <alignment horizontal="center"/>
      <protection locked="0"/>
    </xf>
    <xf numFmtId="40" fontId="14" fillId="0" borderId="21" xfId="0" applyNumberFormat="1" applyFont="1" applyFill="1" applyBorder="1" applyAlignment="1" applyProtection="1">
      <alignment horizontal="center"/>
      <protection locked="0"/>
    </xf>
    <xf numFmtId="40" fontId="14" fillId="0" borderId="22" xfId="0" applyNumberFormat="1" applyFont="1" applyFill="1" applyBorder="1" applyAlignment="1" applyProtection="1">
      <alignment horizontal="center"/>
      <protection locked="0"/>
    </xf>
    <xf numFmtId="40" fontId="17" fillId="0" borderId="48" xfId="0" applyNumberFormat="1" applyFont="1" applyFill="1" applyBorder="1" applyAlignment="1" applyProtection="1">
      <alignment horizontal="center"/>
      <protection locked="0"/>
    </xf>
    <xf numFmtId="40" fontId="17" fillId="0" borderId="49" xfId="0" applyNumberFormat="1" applyFont="1" applyFill="1" applyBorder="1" applyAlignment="1" applyProtection="1">
      <alignment horizontal="center"/>
      <protection locked="0"/>
    </xf>
    <xf numFmtId="40" fontId="3" fillId="0" borderId="21" xfId="0" applyNumberFormat="1" applyFont="1" applyFill="1" applyBorder="1" applyAlignment="1" applyProtection="1">
      <alignment horizontal="center"/>
      <protection locked="0"/>
    </xf>
    <xf numFmtId="40" fontId="3" fillId="0" borderId="22" xfId="0" applyNumberFormat="1" applyFont="1" applyFill="1" applyBorder="1" applyAlignment="1" applyProtection="1">
      <alignment horizontal="center"/>
      <protection locked="0"/>
    </xf>
    <xf numFmtId="40" fontId="8" fillId="0" borderId="48" xfId="0" applyNumberFormat="1" applyFont="1" applyFill="1" applyBorder="1" applyAlignment="1" applyProtection="1">
      <alignment horizontal="center"/>
      <protection locked="0"/>
    </xf>
    <xf numFmtId="40" fontId="8" fillId="0" borderId="49" xfId="0" applyNumberFormat="1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/>
    </xf>
    <xf numFmtId="171" fontId="3" fillId="0" borderId="21" xfId="0" applyNumberFormat="1" applyFont="1" applyFill="1" applyBorder="1" applyAlignment="1">
      <alignment horizontal="center"/>
    </xf>
    <xf numFmtId="171" fontId="8" fillId="0" borderId="21" xfId="0" applyNumberFormat="1" applyFont="1" applyFill="1" applyBorder="1" applyAlignment="1">
      <alignment horizontal="center"/>
    </xf>
    <xf numFmtId="171" fontId="8" fillId="0" borderId="48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/>
    <xf numFmtId="0" fontId="3" fillId="3" borderId="7" xfId="0" applyFont="1" applyFill="1" applyBorder="1" applyAlignment="1"/>
    <xf numFmtId="0" fontId="3" fillId="3" borderId="10" xfId="0" applyFont="1" applyFill="1" applyBorder="1" applyAlignment="1"/>
    <xf numFmtId="0" fontId="8" fillId="2" borderId="1" xfId="0" applyFont="1" applyFill="1" applyBorder="1" applyAlignment="1"/>
    <xf numFmtId="0" fontId="8" fillId="2" borderId="4" xfId="0" applyFont="1" applyFill="1" applyBorder="1" applyAlignment="1"/>
    <xf numFmtId="0" fontId="8" fillId="2" borderId="7" xfId="0" applyFont="1" applyFill="1" applyBorder="1" applyAlignment="1"/>
    <xf numFmtId="0" fontId="8" fillId="2" borderId="10" xfId="0" applyFont="1" applyFill="1" applyBorder="1" applyAlignment="1"/>
    <xf numFmtId="171" fontId="3" fillId="0" borderId="58" xfId="0" applyNumberFormat="1" applyFont="1" applyBorder="1" applyAlignment="1">
      <alignment horizontal="center"/>
    </xf>
    <xf numFmtId="171" fontId="8" fillId="0" borderId="39" xfId="0" applyNumberFormat="1" applyFont="1" applyFill="1" applyBorder="1" applyAlignment="1">
      <alignment horizontal="center"/>
    </xf>
    <xf numFmtId="171" fontId="14" fillId="0" borderId="21" xfId="0" applyNumberFormat="1" applyFont="1" applyFill="1" applyBorder="1" applyAlignment="1">
      <alignment horizontal="center"/>
    </xf>
    <xf numFmtId="171" fontId="17" fillId="0" borderId="48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 horizontal="right"/>
    </xf>
    <xf numFmtId="0" fontId="13" fillId="0" borderId="0" xfId="0" applyFont="1" applyAlignment="1" applyProtection="1">
      <alignment horizontal="right"/>
      <protection locked="0"/>
    </xf>
    <xf numFmtId="167" fontId="3" fillId="0" borderId="0" xfId="0" applyNumberFormat="1" applyFont="1" applyProtection="1"/>
    <xf numFmtId="2" fontId="3" fillId="0" borderId="0" xfId="0" applyNumberFormat="1" applyFont="1"/>
    <xf numFmtId="2" fontId="3" fillId="4" borderId="17" xfId="0" applyNumberFormat="1" applyFont="1" applyFill="1" applyBorder="1" applyAlignment="1">
      <alignment horizontal="center"/>
    </xf>
    <xf numFmtId="167" fontId="3" fillId="2" borderId="9" xfId="0" applyNumberFormat="1" applyFont="1" applyFill="1" applyBorder="1" applyProtection="1">
      <protection locked="0"/>
    </xf>
    <xf numFmtId="0" fontId="3" fillId="2" borderId="23" xfId="0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5" xfId="0" applyFont="1" applyFill="1" applyBorder="1" applyProtection="1">
      <protection locked="0"/>
    </xf>
    <xf numFmtId="0" fontId="3" fillId="2" borderId="26" xfId="0" applyFont="1" applyFill="1" applyBorder="1" applyProtection="1">
      <protection locked="0"/>
    </xf>
    <xf numFmtId="0" fontId="3" fillId="2" borderId="27" xfId="0" applyFont="1" applyFill="1" applyBorder="1" applyProtection="1">
      <protection locked="0"/>
    </xf>
    <xf numFmtId="0" fontId="3" fillId="2" borderId="28" xfId="0" applyFont="1" applyFill="1" applyBorder="1" applyProtection="1">
      <protection locked="0"/>
    </xf>
    <xf numFmtId="0" fontId="8" fillId="2" borderId="23" xfId="0" applyFont="1" applyFill="1" applyBorder="1" applyProtection="1">
      <protection locked="0"/>
    </xf>
    <xf numFmtId="0" fontId="8" fillId="2" borderId="24" xfId="0" applyFont="1" applyFill="1" applyBorder="1" applyProtection="1">
      <protection locked="0"/>
    </xf>
    <xf numFmtId="0" fontId="8" fillId="2" borderId="25" xfId="0" applyFont="1" applyFill="1" applyBorder="1" applyProtection="1">
      <protection locked="0"/>
    </xf>
    <xf numFmtId="0" fontId="8" fillId="2" borderId="26" xfId="0" applyFont="1" applyFill="1" applyBorder="1" applyProtection="1">
      <protection locked="0"/>
    </xf>
    <xf numFmtId="0" fontId="8" fillId="2" borderId="27" xfId="0" applyFont="1" applyFill="1" applyBorder="1" applyProtection="1">
      <protection locked="0"/>
    </xf>
    <xf numFmtId="0" fontId="8" fillId="2" borderId="28" xfId="0" applyFont="1" applyFill="1" applyBorder="1" applyProtection="1">
      <protection locked="0"/>
    </xf>
    <xf numFmtId="0" fontId="8" fillId="2" borderId="41" xfId="0" applyFont="1" applyFill="1" applyBorder="1" applyProtection="1">
      <protection locked="0"/>
    </xf>
    <xf numFmtId="0" fontId="8" fillId="2" borderId="42" xfId="0" applyFont="1" applyFill="1" applyBorder="1" applyProtection="1">
      <protection locked="0"/>
    </xf>
    <xf numFmtId="0" fontId="8" fillId="2" borderId="43" xfId="0" applyFont="1" applyFill="1" applyBorder="1" applyProtection="1">
      <protection locked="0"/>
    </xf>
    <xf numFmtId="0" fontId="8" fillId="2" borderId="44" xfId="0" applyFont="1" applyFill="1" applyBorder="1" applyProtection="1">
      <protection locked="0"/>
    </xf>
    <xf numFmtId="0" fontId="8" fillId="2" borderId="45" xfId="0" applyFont="1" applyFill="1" applyBorder="1" applyProtection="1">
      <protection locked="0"/>
    </xf>
    <xf numFmtId="0" fontId="8" fillId="2" borderId="46" xfId="0" applyFont="1" applyFill="1" applyBorder="1" applyProtection="1">
      <protection locked="0"/>
    </xf>
    <xf numFmtId="0" fontId="8" fillId="2" borderId="23" xfId="0" applyFont="1" applyFill="1" applyBorder="1" applyProtection="1"/>
    <xf numFmtId="0" fontId="8" fillId="2" borderId="24" xfId="0" applyFont="1" applyFill="1" applyBorder="1" applyProtection="1"/>
    <xf numFmtId="0" fontId="8" fillId="2" borderId="25" xfId="0" applyFont="1" applyFill="1" applyBorder="1" applyProtection="1"/>
    <xf numFmtId="0" fontId="8" fillId="2" borderId="26" xfId="0" applyFont="1" applyFill="1" applyBorder="1" applyProtection="1"/>
    <xf numFmtId="0" fontId="8" fillId="2" borderId="27" xfId="0" applyFont="1" applyFill="1" applyBorder="1" applyProtection="1"/>
    <xf numFmtId="0" fontId="8" fillId="2" borderId="28" xfId="0" applyFont="1" applyFill="1" applyBorder="1" applyProtection="1"/>
    <xf numFmtId="0" fontId="3" fillId="2" borderId="23" xfId="0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5" xfId="0" applyFont="1" applyFill="1" applyBorder="1" applyProtection="1">
      <protection locked="0"/>
    </xf>
    <xf numFmtId="0" fontId="3" fillId="2" borderId="26" xfId="0" applyFont="1" applyFill="1" applyBorder="1" applyProtection="1">
      <protection locked="0"/>
    </xf>
    <xf numFmtId="0" fontId="3" fillId="2" borderId="27" xfId="0" applyFont="1" applyFill="1" applyBorder="1" applyProtection="1">
      <protection locked="0"/>
    </xf>
    <xf numFmtId="0" fontId="3" fillId="2" borderId="28" xfId="0" applyFont="1" applyFill="1" applyBorder="1" applyProtection="1">
      <protection locked="0"/>
    </xf>
    <xf numFmtId="164" fontId="3" fillId="2" borderId="29" xfId="0" applyNumberFormat="1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Protection="1">
      <protection locked="0"/>
    </xf>
    <xf numFmtId="0" fontId="8" fillId="2" borderId="24" xfId="0" applyFont="1" applyFill="1" applyBorder="1" applyProtection="1">
      <protection locked="0"/>
    </xf>
    <xf numFmtId="0" fontId="8" fillId="2" borderId="25" xfId="0" applyFont="1" applyFill="1" applyBorder="1" applyProtection="1">
      <protection locked="0"/>
    </xf>
    <xf numFmtId="0" fontId="8" fillId="2" borderId="26" xfId="0" applyFont="1" applyFill="1" applyBorder="1" applyProtection="1">
      <protection locked="0"/>
    </xf>
    <xf numFmtId="0" fontId="8" fillId="2" borderId="27" xfId="0" applyFont="1" applyFill="1" applyBorder="1" applyProtection="1">
      <protection locked="0"/>
    </xf>
    <xf numFmtId="0" fontId="8" fillId="2" borderId="28" xfId="0" applyFont="1" applyFill="1" applyBorder="1" applyProtection="1">
      <protection locked="0"/>
    </xf>
    <xf numFmtId="0" fontId="8" fillId="2" borderId="41" xfId="0" applyFont="1" applyFill="1" applyBorder="1" applyProtection="1">
      <protection locked="0"/>
    </xf>
    <xf numFmtId="0" fontId="8" fillId="2" borderId="42" xfId="0" applyFont="1" applyFill="1" applyBorder="1" applyProtection="1">
      <protection locked="0"/>
    </xf>
    <xf numFmtId="0" fontId="8" fillId="2" borderId="43" xfId="0" applyFont="1" applyFill="1" applyBorder="1" applyProtection="1">
      <protection locked="0"/>
    </xf>
    <xf numFmtId="0" fontId="8" fillId="2" borderId="44" xfId="0" applyFont="1" applyFill="1" applyBorder="1" applyProtection="1">
      <protection locked="0"/>
    </xf>
    <xf numFmtId="0" fontId="8" fillId="2" borderId="45" xfId="0" applyFont="1" applyFill="1" applyBorder="1" applyProtection="1">
      <protection locked="0"/>
    </xf>
    <xf numFmtId="0" fontId="8" fillId="2" borderId="46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4" fillId="4" borderId="0" xfId="0" quotePrefix="1" applyNumberFormat="1" applyFont="1" applyFill="1" applyBorder="1" applyAlignment="1">
      <alignment horizontal="center"/>
    </xf>
    <xf numFmtId="164" fontId="3" fillId="2" borderId="29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4" borderId="35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/>
    </xf>
    <xf numFmtId="0" fontId="8" fillId="4" borderId="72" xfId="0" applyFont="1" applyFill="1" applyBorder="1" applyAlignment="1">
      <alignment horizontal="center"/>
    </xf>
    <xf numFmtId="0" fontId="8" fillId="4" borderId="7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 applyAlignment="1"/>
    <xf numFmtId="165" fontId="4" fillId="2" borderId="0" xfId="0" quotePrefix="1" applyNumberFormat="1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3" xfId="0" applyFont="1" applyFill="1" applyBorder="1" applyAlignment="1"/>
    <xf numFmtId="0" fontId="3" fillId="4" borderId="34" xfId="0" applyFont="1" applyFill="1" applyBorder="1" applyAlignment="1"/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74" xfId="0" applyFont="1" applyFill="1" applyBorder="1" applyAlignment="1">
      <alignment horizontal="center" wrapText="1"/>
    </xf>
    <xf numFmtId="0" fontId="3" fillId="4" borderId="7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432"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workbookViewId="0">
      <selection activeCell="K18" sqref="K18"/>
    </sheetView>
  </sheetViews>
  <sheetFormatPr defaultColWidth="4.85546875" defaultRowHeight="15.75" x14ac:dyDescent="0.25"/>
  <cols>
    <col min="1" max="13" width="4.85546875" style="1"/>
    <col min="14" max="16" width="4.85546875" style="2"/>
    <col min="17" max="17" width="4.85546875" style="3"/>
    <col min="18" max="18" width="4.85546875" style="1"/>
    <col min="19" max="19" width="4.85546875" style="2"/>
    <col min="20" max="16384" width="4.85546875" style="1"/>
  </cols>
  <sheetData>
    <row r="1" spans="1:3" s="1" customFormat="1" x14ac:dyDescent="0.25"/>
    <row r="2" spans="1:3" s="1" customFormat="1" x14ac:dyDescent="0.25">
      <c r="A2" s="47" t="s">
        <v>63</v>
      </c>
    </row>
    <row r="3" spans="1:3" s="1" customFormat="1" x14ac:dyDescent="0.25"/>
    <row r="4" spans="1:3" s="1" customFormat="1" x14ac:dyDescent="0.25">
      <c r="A4" s="1">
        <v>1</v>
      </c>
      <c r="C4" s="1" t="s">
        <v>69</v>
      </c>
    </row>
    <row r="5" spans="1:3" s="1" customFormat="1" x14ac:dyDescent="0.25">
      <c r="A5" s="1">
        <v>2</v>
      </c>
      <c r="C5" s="1" t="s">
        <v>64</v>
      </c>
    </row>
    <row r="6" spans="1:3" s="1" customFormat="1" x14ac:dyDescent="0.25">
      <c r="A6" s="1">
        <v>3</v>
      </c>
      <c r="C6" s="1" t="s">
        <v>65</v>
      </c>
    </row>
    <row r="7" spans="1:3" s="1" customFormat="1" x14ac:dyDescent="0.25">
      <c r="A7" s="1">
        <v>4</v>
      </c>
      <c r="C7" s="1" t="s">
        <v>66</v>
      </c>
    </row>
    <row r="8" spans="1:3" s="1" customFormat="1" x14ac:dyDescent="0.25">
      <c r="A8" s="1">
        <v>5</v>
      </c>
      <c r="C8" s="1" t="s">
        <v>67</v>
      </c>
    </row>
    <row r="9" spans="1:3" s="1" customFormat="1" x14ac:dyDescent="0.25">
      <c r="A9" s="1">
        <v>6</v>
      </c>
      <c r="C9" s="1" t="s">
        <v>68</v>
      </c>
    </row>
    <row r="10" spans="1:3" s="1" customFormat="1" x14ac:dyDescent="0.25">
      <c r="A10" s="1">
        <v>7</v>
      </c>
      <c r="C10" s="1" t="s">
        <v>70</v>
      </c>
    </row>
    <row r="11" spans="1:3" s="1" customFormat="1" x14ac:dyDescent="0.25"/>
    <row r="12" spans="1:3" s="1" customFormat="1" x14ac:dyDescent="0.25"/>
    <row r="13" spans="1:3" s="1" customFormat="1" x14ac:dyDescent="0.25">
      <c r="C13" s="48" t="s">
        <v>71</v>
      </c>
    </row>
    <row r="14" spans="1:3" s="1" customFormat="1" x14ac:dyDescent="0.25"/>
    <row r="15" spans="1:3" s="1" customFormat="1" x14ac:dyDescent="0.25"/>
    <row r="16" spans="1:3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</sheetData>
  <pageMargins left="0.23622047244094491" right="0.23622047244094491" top="0" bottom="0" header="0" footer="0"/>
  <pageSetup paperSize="9" scale="56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77"/>
  <sheetViews>
    <sheetView topLeftCell="A34" zoomScale="85" zoomScaleNormal="85" workbookViewId="0">
      <selection activeCell="D18" sqref="D18"/>
    </sheetView>
  </sheetViews>
  <sheetFormatPr defaultColWidth="4.85546875" defaultRowHeight="15.75" x14ac:dyDescent="0.25"/>
  <cols>
    <col min="1" max="1" width="1.140625" style="1" customWidth="1"/>
    <col min="2" max="2" width="1.7109375" style="1" customWidth="1"/>
    <col min="3" max="3" width="17.5703125" style="1" bestFit="1" customWidth="1"/>
    <col min="4" max="4" width="14" style="1" bestFit="1" customWidth="1"/>
    <col min="5" max="6" width="4" style="1" customWidth="1"/>
    <col min="7" max="7" width="6" style="1" bestFit="1" customWidth="1"/>
    <col min="8" max="10" width="4" style="1" customWidth="1"/>
    <col min="11" max="11" width="4.7109375" style="1" customWidth="1"/>
    <col min="12" max="12" width="6.42578125" style="1" customWidth="1"/>
    <col min="13" max="13" width="9.5703125" style="1" bestFit="1" customWidth="1"/>
    <col min="14" max="14" width="9.42578125" style="1" customWidth="1"/>
    <col min="15" max="15" width="16" style="1" bestFit="1" customWidth="1"/>
    <col min="16" max="16" width="12.7109375" style="2" customWidth="1"/>
    <col min="17" max="17" width="10.140625" style="2" customWidth="1"/>
    <col min="18" max="18" width="14.85546875" style="2" customWidth="1"/>
    <col min="19" max="19" width="1.7109375" style="3" customWidth="1"/>
    <col min="20" max="20" width="9.85546875" style="1" customWidth="1"/>
    <col min="21" max="21" width="10.42578125" style="2" customWidth="1"/>
    <col min="22" max="22" width="1.85546875" style="1" customWidth="1"/>
    <col min="23" max="23" width="8.85546875" style="1" customWidth="1"/>
    <col min="24" max="24" width="9.85546875" style="1" customWidth="1"/>
    <col min="25" max="25" width="11.28515625" style="1" customWidth="1"/>
    <col min="26" max="26" width="37.28515625" style="1" customWidth="1"/>
    <col min="27" max="27" width="2.28515625" style="1" customWidth="1"/>
    <col min="28" max="252" width="8.85546875" style="1" customWidth="1"/>
    <col min="253" max="253" width="10.85546875" style="1" bestFit="1" customWidth="1"/>
    <col min="254" max="254" width="9.28515625" style="1" bestFit="1" customWidth="1"/>
    <col min="255" max="256" width="0" style="1" hidden="1" customWidth="1"/>
    <col min="257" max="16384" width="4.85546875" style="1"/>
  </cols>
  <sheetData>
    <row r="1" spans="2:27" ht="8.25" customHeight="1" x14ac:dyDescent="0.25"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189"/>
      <c r="R1" s="189"/>
      <c r="S1" s="188"/>
      <c r="T1" s="188"/>
      <c r="U1" s="189"/>
      <c r="V1" s="188"/>
      <c r="W1" s="188"/>
      <c r="X1" s="188"/>
      <c r="Y1" s="188"/>
      <c r="Z1" s="188"/>
      <c r="AA1" s="188"/>
    </row>
    <row r="2" spans="2:27" x14ac:dyDescent="0.25">
      <c r="B2" s="174"/>
      <c r="C2" s="316" t="s">
        <v>78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7"/>
      <c r="T2" s="317"/>
      <c r="U2" s="317"/>
      <c r="V2" s="317"/>
      <c r="W2" s="317"/>
      <c r="X2" s="317"/>
      <c r="Y2" s="317"/>
      <c r="Z2" s="317"/>
      <c r="AA2" s="170"/>
    </row>
    <row r="3" spans="2:27" ht="16.5" thickBot="1" x14ac:dyDescent="0.3">
      <c r="B3" s="174"/>
      <c r="C3" s="316" t="s">
        <v>39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7"/>
      <c r="T3" s="317"/>
      <c r="U3" s="317"/>
      <c r="V3" s="317"/>
      <c r="W3" s="317"/>
      <c r="X3" s="317"/>
      <c r="Y3" s="317"/>
      <c r="Z3" s="317"/>
      <c r="AA3" s="170"/>
    </row>
    <row r="4" spans="2:27" x14ac:dyDescent="0.25">
      <c r="B4" s="174"/>
      <c r="C4" s="171" t="s">
        <v>0</v>
      </c>
      <c r="D4" s="361">
        <f>'Apr 2020'!D4:L5</f>
        <v>0</v>
      </c>
      <c r="E4" s="362"/>
      <c r="F4" s="362"/>
      <c r="G4" s="362"/>
      <c r="H4" s="362"/>
      <c r="I4" s="362"/>
      <c r="J4" s="362"/>
      <c r="K4" s="362"/>
      <c r="L4" s="363"/>
      <c r="M4" s="106"/>
      <c r="N4" s="106"/>
      <c r="O4" s="106"/>
      <c r="P4" s="131"/>
      <c r="Q4" s="131"/>
      <c r="R4" s="131"/>
      <c r="S4" s="106"/>
      <c r="T4" s="123" t="s">
        <v>30</v>
      </c>
      <c r="U4" s="124"/>
      <c r="V4" s="103"/>
      <c r="W4" s="103"/>
      <c r="X4" s="103"/>
      <c r="Y4" s="103"/>
      <c r="Z4" s="104"/>
      <c r="AA4" s="170"/>
    </row>
    <row r="5" spans="2:27" ht="16.5" thickBot="1" x14ac:dyDescent="0.3">
      <c r="B5" s="174"/>
      <c r="C5" s="171"/>
      <c r="D5" s="364"/>
      <c r="E5" s="365"/>
      <c r="F5" s="365"/>
      <c r="G5" s="365"/>
      <c r="H5" s="365"/>
      <c r="I5" s="365"/>
      <c r="J5" s="365"/>
      <c r="K5" s="365"/>
      <c r="L5" s="366"/>
      <c r="M5" s="106"/>
      <c r="N5" s="106"/>
      <c r="O5" s="171" t="s">
        <v>1</v>
      </c>
      <c r="P5" s="318">
        <f>C26</f>
        <v>44137</v>
      </c>
      <c r="Q5" s="318"/>
      <c r="R5" s="172"/>
      <c r="S5" s="106"/>
      <c r="T5" s="108" t="s">
        <v>31</v>
      </c>
      <c r="U5" s="131"/>
      <c r="V5" s="106"/>
      <c r="W5" s="106"/>
      <c r="X5" s="106"/>
      <c r="Y5" s="106"/>
      <c r="Z5" s="107"/>
      <c r="AA5" s="170"/>
    </row>
    <row r="6" spans="2:27" ht="16.5" thickBot="1" x14ac:dyDescent="0.3">
      <c r="B6" s="174"/>
      <c r="C6" s="171" t="s">
        <v>2</v>
      </c>
      <c r="D6" s="319">
        <f>'Apr 2020'!D6:L6</f>
        <v>0</v>
      </c>
      <c r="E6" s="320"/>
      <c r="F6" s="320"/>
      <c r="G6" s="320"/>
      <c r="H6" s="320"/>
      <c r="I6" s="320"/>
      <c r="J6" s="320"/>
      <c r="K6" s="320"/>
      <c r="L6" s="321"/>
      <c r="M6" s="106"/>
      <c r="N6" s="106"/>
      <c r="O6" s="106"/>
      <c r="P6" s="131"/>
      <c r="Q6" s="131"/>
      <c r="R6" s="131"/>
      <c r="S6" s="106"/>
      <c r="T6" s="108" t="s">
        <v>32</v>
      </c>
      <c r="U6" s="131"/>
      <c r="V6" s="106"/>
      <c r="W6" s="106"/>
      <c r="X6" s="106"/>
      <c r="Y6" s="106"/>
      <c r="Z6" s="107"/>
      <c r="AA6" s="170"/>
    </row>
    <row r="7" spans="2:27" ht="16.5" thickBot="1" x14ac:dyDescent="0.3">
      <c r="B7" s="174"/>
      <c r="C7" s="171" t="s">
        <v>26</v>
      </c>
      <c r="D7" s="106"/>
      <c r="E7" s="173"/>
      <c r="F7" s="106"/>
      <c r="G7" s="255">
        <f>'Oct 2020'!G7</f>
        <v>0</v>
      </c>
      <c r="H7" s="108" t="s">
        <v>3</v>
      </c>
      <c r="I7" s="106"/>
      <c r="J7" s="106"/>
      <c r="K7" s="106"/>
      <c r="L7" s="106"/>
      <c r="M7" s="254">
        <f>(G7/7)*COUNT(C17:C59)</f>
        <v>0</v>
      </c>
      <c r="N7" s="128"/>
      <c r="O7" s="106"/>
      <c r="P7" s="131"/>
      <c r="Q7" s="131"/>
      <c r="R7" s="131"/>
      <c r="S7" s="106"/>
      <c r="T7" s="108" t="s">
        <v>34</v>
      </c>
      <c r="U7" s="131"/>
      <c r="V7" s="106"/>
      <c r="W7" s="106"/>
      <c r="X7" s="106"/>
      <c r="Y7" s="106"/>
      <c r="Z7" s="107"/>
      <c r="AA7" s="170"/>
    </row>
    <row r="8" spans="2:27" ht="16.5" thickBot="1" x14ac:dyDescent="0.3">
      <c r="B8" s="174"/>
      <c r="C8" s="106"/>
      <c r="D8" s="106"/>
      <c r="E8" s="173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31"/>
      <c r="Q8" s="131"/>
      <c r="R8" s="131"/>
      <c r="S8" s="106"/>
      <c r="T8" s="126" t="s">
        <v>60</v>
      </c>
      <c r="U8" s="132"/>
      <c r="V8" s="120"/>
      <c r="W8" s="120"/>
      <c r="X8" s="120"/>
      <c r="Y8" s="120"/>
      <c r="Z8" s="121"/>
      <c r="AA8" s="170"/>
    </row>
    <row r="9" spans="2:27" ht="16.5" thickBot="1" x14ac:dyDescent="0.3">
      <c r="B9" s="174"/>
      <c r="C9" s="129"/>
      <c r="D9" s="106"/>
      <c r="E9" s="313" t="s">
        <v>61</v>
      </c>
      <c r="F9" s="314"/>
      <c r="G9" s="314"/>
      <c r="H9" s="314"/>
      <c r="I9" s="314"/>
      <c r="J9" s="314"/>
      <c r="K9" s="314"/>
      <c r="L9" s="315"/>
      <c r="M9" s="106"/>
      <c r="N9" s="106"/>
      <c r="O9" s="106"/>
      <c r="P9" s="131"/>
      <c r="Q9" s="131"/>
      <c r="R9" s="131"/>
      <c r="S9" s="106"/>
      <c r="T9" s="106"/>
      <c r="U9" s="131"/>
      <c r="V9" s="106"/>
      <c r="W9" s="106"/>
      <c r="X9" s="106"/>
      <c r="Y9" s="106"/>
      <c r="Z9" s="106"/>
      <c r="AA9" s="170"/>
    </row>
    <row r="10" spans="2:27" ht="15" customHeight="1" x14ac:dyDescent="0.25">
      <c r="B10" s="174"/>
      <c r="C10" s="304" t="s">
        <v>4</v>
      </c>
      <c r="D10" s="307" t="s">
        <v>90</v>
      </c>
      <c r="E10" s="338" t="s">
        <v>40</v>
      </c>
      <c r="F10" s="339"/>
      <c r="G10" s="340"/>
      <c r="H10" s="341"/>
      <c r="I10" s="338" t="s">
        <v>41</v>
      </c>
      <c r="J10" s="339"/>
      <c r="K10" s="340"/>
      <c r="L10" s="341"/>
      <c r="M10" s="130" t="s">
        <v>5</v>
      </c>
      <c r="N10" s="99" t="s">
        <v>51</v>
      </c>
      <c r="O10" s="99" t="s">
        <v>8</v>
      </c>
      <c r="P10" s="310" t="s">
        <v>91</v>
      </c>
      <c r="Q10" s="310" t="s">
        <v>92</v>
      </c>
      <c r="R10" s="99" t="s">
        <v>59</v>
      </c>
      <c r="S10" s="103"/>
      <c r="T10" s="328" t="s">
        <v>53</v>
      </c>
      <c r="U10" s="310" t="s">
        <v>17</v>
      </c>
      <c r="V10" s="106"/>
      <c r="W10" s="102"/>
      <c r="X10" s="103"/>
      <c r="Y10" s="103"/>
      <c r="Z10" s="104"/>
      <c r="AA10" s="170"/>
    </row>
    <row r="11" spans="2:27" x14ac:dyDescent="0.25">
      <c r="B11" s="174"/>
      <c r="C11" s="305"/>
      <c r="D11" s="308"/>
      <c r="E11" s="342" t="s">
        <v>6</v>
      </c>
      <c r="F11" s="343"/>
      <c r="G11" s="343" t="s">
        <v>7</v>
      </c>
      <c r="H11" s="344"/>
      <c r="I11" s="342" t="s">
        <v>6</v>
      </c>
      <c r="J11" s="343"/>
      <c r="K11" s="343" t="s">
        <v>7</v>
      </c>
      <c r="L11" s="344"/>
      <c r="M11" s="131" t="s">
        <v>8</v>
      </c>
      <c r="N11" s="100" t="s">
        <v>52</v>
      </c>
      <c r="O11" s="100" t="s">
        <v>5</v>
      </c>
      <c r="P11" s="311"/>
      <c r="Q11" s="311"/>
      <c r="R11" s="100" t="s">
        <v>54</v>
      </c>
      <c r="S11" s="106"/>
      <c r="T11" s="329"/>
      <c r="U11" s="331"/>
      <c r="V11" s="106"/>
      <c r="W11" s="333" t="s">
        <v>56</v>
      </c>
      <c r="X11" s="316"/>
      <c r="Y11" s="316"/>
      <c r="Z11" s="334"/>
      <c r="AA11" s="170"/>
    </row>
    <row r="12" spans="2:27" ht="16.5" thickBot="1" x14ac:dyDescent="0.3">
      <c r="B12" s="174"/>
      <c r="C12" s="306"/>
      <c r="D12" s="309"/>
      <c r="E12" s="335" t="s">
        <v>9</v>
      </c>
      <c r="F12" s="336"/>
      <c r="G12" s="336" t="s">
        <v>9</v>
      </c>
      <c r="H12" s="337"/>
      <c r="I12" s="335" t="s">
        <v>9</v>
      </c>
      <c r="J12" s="336"/>
      <c r="K12" s="336" t="s">
        <v>9</v>
      </c>
      <c r="L12" s="337"/>
      <c r="M12" s="132" t="s">
        <v>10</v>
      </c>
      <c r="N12" s="133" t="s">
        <v>10</v>
      </c>
      <c r="O12" s="133" t="s">
        <v>58</v>
      </c>
      <c r="P12" s="312"/>
      <c r="Q12" s="312"/>
      <c r="R12" s="101">
        <f>G7</f>
        <v>0</v>
      </c>
      <c r="S12" s="106"/>
      <c r="T12" s="330"/>
      <c r="U12" s="332"/>
      <c r="V12" s="106"/>
      <c r="W12" s="108"/>
      <c r="X12" s="106"/>
      <c r="Y12" s="106"/>
      <c r="Z12" s="107"/>
      <c r="AA12" s="170"/>
    </row>
    <row r="13" spans="2:27" ht="15.75" customHeight="1" x14ac:dyDescent="0.25">
      <c r="B13" s="174"/>
      <c r="C13" s="134"/>
      <c r="D13" s="135"/>
      <c r="E13" s="136" t="s">
        <v>11</v>
      </c>
      <c r="F13" s="137" t="s">
        <v>12</v>
      </c>
      <c r="G13" s="138" t="s">
        <v>11</v>
      </c>
      <c r="H13" s="139" t="s">
        <v>12</v>
      </c>
      <c r="I13" s="136" t="s">
        <v>11</v>
      </c>
      <c r="J13" s="137" t="s">
        <v>12</v>
      </c>
      <c r="K13" s="138" t="s">
        <v>11</v>
      </c>
      <c r="L13" s="139" t="s">
        <v>12</v>
      </c>
      <c r="M13" s="131"/>
      <c r="N13" s="99"/>
      <c r="O13" s="100"/>
      <c r="P13" s="100"/>
      <c r="Q13" s="100"/>
      <c r="R13" s="100"/>
      <c r="S13" s="106"/>
      <c r="T13" s="349" t="s">
        <v>94</v>
      </c>
      <c r="U13" s="350"/>
      <c r="V13" s="106"/>
      <c r="W13" s="108"/>
      <c r="X13" s="106"/>
      <c r="Y13" s="106"/>
      <c r="Z13" s="107"/>
      <c r="AA13" s="170"/>
    </row>
    <row r="14" spans="2:27" x14ac:dyDescent="0.25">
      <c r="B14" s="174"/>
      <c r="C14" s="140" t="s">
        <v>29</v>
      </c>
      <c r="D14" s="141"/>
      <c r="E14" s="142"/>
      <c r="F14" s="143"/>
      <c r="G14" s="144"/>
      <c r="H14" s="145"/>
      <c r="I14" s="142"/>
      <c r="J14" s="143"/>
      <c r="K14" s="146"/>
      <c r="L14" s="145"/>
      <c r="M14" s="147"/>
      <c r="N14" s="148"/>
      <c r="O14" s="148"/>
      <c r="P14" s="148"/>
      <c r="Q14" s="148"/>
      <c r="R14" s="148"/>
      <c r="S14" s="27"/>
      <c r="T14" s="351"/>
      <c r="U14" s="352"/>
      <c r="V14" s="106"/>
      <c r="W14" s="108"/>
      <c r="X14" s="106"/>
      <c r="Y14" s="106"/>
      <c r="Z14" s="107"/>
      <c r="AA14" s="170"/>
    </row>
    <row r="15" spans="2:27" ht="16.5" thickBot="1" x14ac:dyDescent="0.3">
      <c r="B15" s="174"/>
      <c r="C15" s="4" t="s">
        <v>35</v>
      </c>
      <c r="D15" s="5" t="s">
        <v>36</v>
      </c>
      <c r="E15" s="6">
        <v>8</v>
      </c>
      <c r="F15" s="7">
        <v>30</v>
      </c>
      <c r="G15" s="8"/>
      <c r="H15" s="9"/>
      <c r="I15" s="6"/>
      <c r="J15" s="7"/>
      <c r="K15" s="10">
        <v>17</v>
      </c>
      <c r="L15" s="11">
        <v>0</v>
      </c>
      <c r="M15" s="12">
        <v>8.5</v>
      </c>
      <c r="N15" s="13">
        <v>0.5</v>
      </c>
      <c r="O15" s="13">
        <v>8</v>
      </c>
      <c r="P15" s="35"/>
      <c r="Q15" s="14"/>
      <c r="R15" s="36">
        <f>SUM(O15-7.5)</f>
        <v>0.5</v>
      </c>
      <c r="S15" s="15"/>
      <c r="T15" s="16">
        <v>0.5</v>
      </c>
      <c r="U15" s="17"/>
      <c r="V15" s="106"/>
      <c r="W15" s="105"/>
      <c r="X15" s="106"/>
      <c r="Y15" s="106"/>
      <c r="Z15" s="107"/>
      <c r="AA15" s="170"/>
    </row>
    <row r="16" spans="2:27" ht="16.899999999999999" customHeight="1" x14ac:dyDescent="0.25">
      <c r="B16" s="174"/>
      <c r="C16" s="149"/>
      <c r="D16" s="150"/>
      <c r="E16" s="153"/>
      <c r="F16" s="154"/>
      <c r="G16" s="155"/>
      <c r="H16" s="156"/>
      <c r="I16" s="153"/>
      <c r="J16" s="154"/>
      <c r="K16" s="157"/>
      <c r="L16" s="158"/>
      <c r="M16" s="159"/>
      <c r="N16" s="86"/>
      <c r="O16" s="159"/>
      <c r="P16" s="87"/>
      <c r="Q16" s="87"/>
      <c r="R16" s="86"/>
      <c r="S16" s="160"/>
      <c r="T16" s="90"/>
      <c r="U16" s="91"/>
      <c r="V16" s="106"/>
      <c r="W16" s="105" t="s">
        <v>13</v>
      </c>
      <c r="X16" s="106" t="s">
        <v>27</v>
      </c>
      <c r="Y16" s="106"/>
      <c r="Z16" s="107"/>
      <c r="AA16" s="170"/>
    </row>
    <row r="17" spans="2:27" ht="16.899999999999999" customHeight="1" x14ac:dyDescent="0.25">
      <c r="B17" s="174"/>
      <c r="C17" s="235">
        <f>D17</f>
        <v>44130</v>
      </c>
      <c r="D17" s="202">
        <v>44130</v>
      </c>
      <c r="E17" s="20"/>
      <c r="F17" s="21"/>
      <c r="G17" s="22"/>
      <c r="H17" s="23"/>
      <c r="I17" s="20"/>
      <c r="J17" s="21"/>
      <c r="K17" s="24"/>
      <c r="L17" s="25"/>
      <c r="M17" s="42">
        <f>((TIME(G17,H17,0)-TIME(E17,F17,0))+(TIME(K17,L17,0)-TIME(I17,J17,0)))*24</f>
        <v>0</v>
      </c>
      <c r="N17" s="26"/>
      <c r="O17" s="42">
        <f>SUM(M17-N17)</f>
        <v>0</v>
      </c>
      <c r="P17" s="26"/>
      <c r="Q17" s="26"/>
      <c r="R17" s="197" t="str">
        <f t="shared" ref="R17:R23" si="0">IF(P17="TOIL", "Use TOIL column  →         ", IF(P17="F", "Use Flexi column →         ", IF(P17="UP", "Leave blank                      ",  "")))</f>
        <v/>
      </c>
      <c r="T17" s="92"/>
      <c r="U17" s="93"/>
      <c r="V17" s="106"/>
      <c r="W17" s="105" t="s">
        <v>14</v>
      </c>
      <c r="X17" s="106" t="s">
        <v>15</v>
      </c>
      <c r="Y17" s="106"/>
      <c r="Z17" s="107"/>
      <c r="AA17" s="170"/>
    </row>
    <row r="18" spans="2:27" ht="16.899999999999999" customHeight="1" x14ac:dyDescent="0.25">
      <c r="B18" s="174"/>
      <c r="C18" s="235">
        <f>C17+1</f>
        <v>44131</v>
      </c>
      <c r="D18" s="19" t="s">
        <v>46</v>
      </c>
      <c r="E18" s="280"/>
      <c r="F18" s="281"/>
      <c r="G18" s="282"/>
      <c r="H18" s="283"/>
      <c r="I18" s="280"/>
      <c r="J18" s="281"/>
      <c r="K18" s="284"/>
      <c r="L18" s="285"/>
      <c r="M18" s="42">
        <f t="shared" ref="M18:M23" si="1">((TIME(G18,H18,0)-TIME(E18,F18,0))+(TIME(K18,L18,0)-TIME(I18,J18,0)))*24</f>
        <v>0</v>
      </c>
      <c r="N18" s="26"/>
      <c r="O18" s="42">
        <f t="shared" ref="O18:O23" si="2">SUM(M18-N18)</f>
        <v>0</v>
      </c>
      <c r="P18" s="26"/>
      <c r="Q18" s="26"/>
      <c r="R18" s="197" t="str">
        <f t="shared" si="0"/>
        <v/>
      </c>
      <c r="T18" s="92"/>
      <c r="U18" s="93"/>
      <c r="V18" s="106"/>
      <c r="W18" s="105" t="s">
        <v>16</v>
      </c>
      <c r="X18" s="106" t="s">
        <v>37</v>
      </c>
      <c r="Y18" s="106"/>
      <c r="Z18" s="107"/>
      <c r="AA18" s="170"/>
    </row>
    <row r="19" spans="2:27" ht="16.899999999999999" customHeight="1" x14ac:dyDescent="0.25">
      <c r="B19" s="174"/>
      <c r="C19" s="235">
        <f t="shared" ref="C19:C23" si="3">C18+1</f>
        <v>44132</v>
      </c>
      <c r="D19" s="19" t="s">
        <v>47</v>
      </c>
      <c r="E19" s="280"/>
      <c r="F19" s="281"/>
      <c r="G19" s="282"/>
      <c r="H19" s="283"/>
      <c r="I19" s="280"/>
      <c r="J19" s="281"/>
      <c r="K19" s="284"/>
      <c r="L19" s="285"/>
      <c r="M19" s="42">
        <f t="shared" si="1"/>
        <v>0</v>
      </c>
      <c r="N19" s="26"/>
      <c r="O19" s="42">
        <f t="shared" si="2"/>
        <v>0</v>
      </c>
      <c r="P19" s="26"/>
      <c r="Q19" s="26"/>
      <c r="R19" s="197" t="str">
        <f t="shared" si="0"/>
        <v/>
      </c>
      <c r="T19" s="92"/>
      <c r="U19" s="93"/>
      <c r="V19" s="106"/>
      <c r="W19" s="105" t="s">
        <v>17</v>
      </c>
      <c r="X19" s="106" t="s">
        <v>28</v>
      </c>
      <c r="Y19" s="106"/>
      <c r="Z19" s="107"/>
      <c r="AA19" s="170"/>
    </row>
    <row r="20" spans="2:27" ht="16.899999999999999" customHeight="1" x14ac:dyDescent="0.25">
      <c r="B20" s="174"/>
      <c r="C20" s="235">
        <f t="shared" si="3"/>
        <v>44133</v>
      </c>
      <c r="D20" s="19" t="s">
        <v>48</v>
      </c>
      <c r="E20" s="280"/>
      <c r="F20" s="281"/>
      <c r="G20" s="282"/>
      <c r="H20" s="283"/>
      <c r="I20" s="280"/>
      <c r="J20" s="281"/>
      <c r="K20" s="284"/>
      <c r="L20" s="285"/>
      <c r="M20" s="42">
        <f t="shared" si="1"/>
        <v>0</v>
      </c>
      <c r="N20" s="26"/>
      <c r="O20" s="42">
        <f t="shared" si="2"/>
        <v>0</v>
      </c>
      <c r="P20" s="26"/>
      <c r="Q20" s="26"/>
      <c r="R20" s="197" t="str">
        <f t="shared" si="0"/>
        <v/>
      </c>
      <c r="T20" s="92"/>
      <c r="U20" s="93"/>
      <c r="V20" s="106"/>
      <c r="W20" s="105" t="s">
        <v>18</v>
      </c>
      <c r="X20" s="106" t="s">
        <v>19</v>
      </c>
      <c r="Y20" s="106"/>
      <c r="Z20" s="107"/>
      <c r="AA20" s="170"/>
    </row>
    <row r="21" spans="2:27" ht="16.899999999999999" customHeight="1" x14ac:dyDescent="0.25">
      <c r="B21" s="174"/>
      <c r="C21" s="235">
        <f t="shared" si="3"/>
        <v>44134</v>
      </c>
      <c r="D21" s="19" t="s">
        <v>42</v>
      </c>
      <c r="E21" s="280"/>
      <c r="F21" s="281"/>
      <c r="G21" s="282"/>
      <c r="H21" s="283"/>
      <c r="I21" s="280"/>
      <c r="J21" s="281"/>
      <c r="K21" s="284"/>
      <c r="L21" s="285"/>
      <c r="M21" s="42">
        <f t="shared" si="1"/>
        <v>0</v>
      </c>
      <c r="N21" s="26"/>
      <c r="O21" s="42">
        <f t="shared" si="2"/>
        <v>0</v>
      </c>
      <c r="P21" s="26"/>
      <c r="Q21" s="26"/>
      <c r="R21" s="197" t="str">
        <f t="shared" si="0"/>
        <v/>
      </c>
      <c r="T21" s="92"/>
      <c r="U21" s="93"/>
      <c r="V21" s="106"/>
      <c r="W21" s="105" t="s">
        <v>20</v>
      </c>
      <c r="X21" s="106" t="s">
        <v>21</v>
      </c>
      <c r="Y21" s="106"/>
      <c r="Z21" s="107"/>
      <c r="AA21" s="170"/>
    </row>
    <row r="22" spans="2:27" ht="16.899999999999999" customHeight="1" x14ac:dyDescent="0.25">
      <c r="B22" s="174"/>
      <c r="C22" s="235">
        <f t="shared" si="3"/>
        <v>44135</v>
      </c>
      <c r="D22" s="19" t="s">
        <v>43</v>
      </c>
      <c r="E22" s="20"/>
      <c r="F22" s="21"/>
      <c r="G22" s="22"/>
      <c r="H22" s="23"/>
      <c r="I22" s="20"/>
      <c r="J22" s="21"/>
      <c r="K22" s="24"/>
      <c r="L22" s="25"/>
      <c r="M22" s="42">
        <f t="shared" si="1"/>
        <v>0</v>
      </c>
      <c r="N22" s="26"/>
      <c r="O22" s="42">
        <f t="shared" si="2"/>
        <v>0</v>
      </c>
      <c r="P22" s="26"/>
      <c r="Q22" s="26"/>
      <c r="R22" s="197" t="str">
        <f t="shared" si="0"/>
        <v/>
      </c>
      <c r="T22" s="92"/>
      <c r="U22" s="93"/>
      <c r="V22" s="106"/>
      <c r="W22" s="105" t="s">
        <v>22</v>
      </c>
      <c r="X22" s="106" t="s">
        <v>23</v>
      </c>
      <c r="Y22" s="106"/>
      <c r="Z22" s="107"/>
      <c r="AA22" s="170"/>
    </row>
    <row r="23" spans="2:27" ht="16.899999999999999" customHeight="1" x14ac:dyDescent="0.25">
      <c r="B23" s="174"/>
      <c r="C23" s="235">
        <f t="shared" si="3"/>
        <v>44136</v>
      </c>
      <c r="D23" s="19" t="s">
        <v>44</v>
      </c>
      <c r="E23" s="20"/>
      <c r="F23" s="21"/>
      <c r="G23" s="22"/>
      <c r="H23" s="23"/>
      <c r="I23" s="20"/>
      <c r="J23" s="21"/>
      <c r="K23" s="24"/>
      <c r="L23" s="25"/>
      <c r="M23" s="42">
        <f t="shared" si="1"/>
        <v>0</v>
      </c>
      <c r="N23" s="26"/>
      <c r="O23" s="42">
        <f t="shared" si="2"/>
        <v>0</v>
      </c>
      <c r="P23" s="26"/>
      <c r="Q23" s="26"/>
      <c r="R23" s="197" t="str">
        <f t="shared" si="0"/>
        <v/>
      </c>
      <c r="T23" s="92"/>
      <c r="U23" s="93"/>
      <c r="V23" s="106"/>
      <c r="W23" s="105" t="s">
        <v>24</v>
      </c>
      <c r="X23" s="106" t="s">
        <v>33</v>
      </c>
      <c r="Y23" s="106"/>
      <c r="Z23" s="107"/>
      <c r="AA23" s="170"/>
    </row>
    <row r="24" spans="2:27" s="28" customFormat="1" ht="16.899999999999999" customHeight="1" x14ac:dyDescent="0.25">
      <c r="B24" s="187"/>
      <c r="C24" s="236"/>
      <c r="D24" s="39" t="s">
        <v>50</v>
      </c>
      <c r="E24" s="55"/>
      <c r="F24" s="56"/>
      <c r="G24" s="57"/>
      <c r="H24" s="58"/>
      <c r="I24" s="55"/>
      <c r="J24" s="56"/>
      <c r="K24" s="59"/>
      <c r="L24" s="60"/>
      <c r="M24" s="161"/>
      <c r="N24" s="45"/>
      <c r="O24" s="40">
        <f>SUM(O17:O23)</f>
        <v>0</v>
      </c>
      <c r="P24" s="61"/>
      <c r="Q24" s="40">
        <f>SUM(Q17:Q23)</f>
        <v>0</v>
      </c>
      <c r="R24" s="40">
        <f>SUM(O24-G$7)+Q24</f>
        <v>0</v>
      </c>
      <c r="S24" s="62"/>
      <c r="T24" s="88"/>
      <c r="U24" s="89"/>
      <c r="V24" s="113"/>
      <c r="W24" s="105" t="s">
        <v>55</v>
      </c>
      <c r="X24" s="106" t="s">
        <v>53</v>
      </c>
      <c r="Y24" s="106"/>
      <c r="Z24" s="107"/>
      <c r="AA24" s="175"/>
    </row>
    <row r="25" spans="2:27" ht="16.899999999999999" customHeight="1" x14ac:dyDescent="0.25">
      <c r="B25" s="174"/>
      <c r="C25" s="235"/>
      <c r="D25" s="19"/>
      <c r="E25" s="63"/>
      <c r="F25" s="64"/>
      <c r="G25" s="65"/>
      <c r="H25" s="66"/>
      <c r="I25" s="63"/>
      <c r="J25" s="64"/>
      <c r="K25" s="67"/>
      <c r="L25" s="68"/>
      <c r="M25" s="42"/>
      <c r="N25" s="41"/>
      <c r="O25" s="42"/>
      <c r="P25" s="69"/>
      <c r="Q25" s="69"/>
      <c r="R25" s="41"/>
      <c r="S25" s="27"/>
      <c r="T25" s="94"/>
      <c r="U25" s="95"/>
      <c r="V25" s="106"/>
      <c r="W25" s="105" t="s">
        <v>62</v>
      </c>
      <c r="X25" s="106" t="s">
        <v>49</v>
      </c>
      <c r="Y25" s="113"/>
      <c r="Z25" s="115"/>
      <c r="AA25" s="170"/>
    </row>
    <row r="26" spans="2:27" ht="16.899999999999999" customHeight="1" thickBot="1" x14ac:dyDescent="0.3">
      <c r="B26" s="174"/>
      <c r="C26" s="235">
        <f>C23+1</f>
        <v>44137</v>
      </c>
      <c r="D26" s="19" t="s">
        <v>45</v>
      </c>
      <c r="E26" s="280"/>
      <c r="F26" s="281"/>
      <c r="G26" s="282"/>
      <c r="H26" s="283"/>
      <c r="I26" s="280"/>
      <c r="J26" s="281"/>
      <c r="K26" s="284"/>
      <c r="L26" s="285"/>
      <c r="M26" s="42">
        <f t="shared" ref="M26:M32" si="4">((TIME(G26,H26,0)-TIME(E26,F26,0))+(TIME(K26,L26,0)-TIME(I26,J26,0)))*24</f>
        <v>0</v>
      </c>
      <c r="N26" s="286"/>
      <c r="O26" s="42">
        <f t="shared" ref="O26:O31" si="5">SUM(M26-N26)</f>
        <v>0</v>
      </c>
      <c r="P26" s="26"/>
      <c r="Q26" s="26"/>
      <c r="R26" s="197" t="str">
        <f t="shared" ref="R26:R32" si="6">IF(P26="TOIL", "Use TOIL column  →         ", IF(P26="F", "Use Flexi column →         ", IF(P26="UP", "Leave blank                      ",  "")))</f>
        <v/>
      </c>
      <c r="T26" s="92"/>
      <c r="U26" s="93"/>
      <c r="V26" s="106"/>
      <c r="W26" s="122"/>
      <c r="X26" s="120"/>
      <c r="Y26" s="120"/>
      <c r="Z26" s="121"/>
      <c r="AA26" s="170"/>
    </row>
    <row r="27" spans="2:27" ht="16.899999999999999" customHeight="1" thickBot="1" x14ac:dyDescent="0.3">
      <c r="B27" s="174"/>
      <c r="C27" s="235">
        <f>C26+1</f>
        <v>44138</v>
      </c>
      <c r="D27" s="19" t="s">
        <v>46</v>
      </c>
      <c r="E27" s="280"/>
      <c r="F27" s="281"/>
      <c r="G27" s="282"/>
      <c r="H27" s="283"/>
      <c r="I27" s="280"/>
      <c r="J27" s="281"/>
      <c r="K27" s="284"/>
      <c r="L27" s="285"/>
      <c r="M27" s="42">
        <f t="shared" si="4"/>
        <v>0</v>
      </c>
      <c r="N27" s="286"/>
      <c r="O27" s="42">
        <f t="shared" si="5"/>
        <v>0</v>
      </c>
      <c r="P27" s="26"/>
      <c r="Q27" s="26"/>
      <c r="R27" s="197" t="str">
        <f t="shared" si="6"/>
        <v/>
      </c>
      <c r="T27" s="92"/>
      <c r="U27" s="93"/>
      <c r="V27" s="106"/>
      <c r="W27" s="106"/>
      <c r="X27" s="106"/>
      <c r="Y27" s="106"/>
      <c r="Z27" s="106"/>
      <c r="AA27" s="170"/>
    </row>
    <row r="28" spans="2:27" ht="16.899999999999999" customHeight="1" x14ac:dyDescent="0.25">
      <c r="B28" s="174"/>
      <c r="C28" s="235">
        <f t="shared" ref="C28:C32" si="7">C27+1</f>
        <v>44139</v>
      </c>
      <c r="D28" s="19" t="s">
        <v>47</v>
      </c>
      <c r="E28" s="280"/>
      <c r="F28" s="281"/>
      <c r="G28" s="282"/>
      <c r="H28" s="283"/>
      <c r="I28" s="280"/>
      <c r="J28" s="281"/>
      <c r="K28" s="284"/>
      <c r="L28" s="285"/>
      <c r="M28" s="42">
        <f t="shared" si="4"/>
        <v>0</v>
      </c>
      <c r="N28" s="286"/>
      <c r="O28" s="42">
        <f t="shared" si="5"/>
        <v>0</v>
      </c>
      <c r="P28" s="26"/>
      <c r="Q28" s="26"/>
      <c r="R28" s="197" t="str">
        <f t="shared" si="6"/>
        <v/>
      </c>
      <c r="T28" s="92"/>
      <c r="U28" s="93"/>
      <c r="V28" s="106"/>
      <c r="W28" s="102"/>
      <c r="X28" s="103"/>
      <c r="Y28" s="103"/>
      <c r="Z28" s="104"/>
      <c r="AA28" s="170"/>
    </row>
    <row r="29" spans="2:27" ht="16.899999999999999" customHeight="1" x14ac:dyDescent="0.25">
      <c r="B29" s="174"/>
      <c r="C29" s="235">
        <f t="shared" si="7"/>
        <v>44140</v>
      </c>
      <c r="D29" s="19" t="s">
        <v>48</v>
      </c>
      <c r="E29" s="280"/>
      <c r="F29" s="281"/>
      <c r="G29" s="282"/>
      <c r="H29" s="283"/>
      <c r="I29" s="280"/>
      <c r="J29" s="281"/>
      <c r="K29" s="284"/>
      <c r="L29" s="285"/>
      <c r="M29" s="42">
        <f t="shared" si="4"/>
        <v>0</v>
      </c>
      <c r="N29" s="286"/>
      <c r="O29" s="42">
        <f t="shared" si="5"/>
        <v>0</v>
      </c>
      <c r="P29" s="26"/>
      <c r="Q29" s="26"/>
      <c r="R29" s="197" t="str">
        <f t="shared" si="6"/>
        <v/>
      </c>
      <c r="T29" s="92"/>
      <c r="U29" s="93"/>
      <c r="V29" s="106"/>
      <c r="W29" s="105"/>
      <c r="X29" s="106"/>
      <c r="Y29" s="106"/>
      <c r="Z29" s="107"/>
      <c r="AA29" s="170"/>
    </row>
    <row r="30" spans="2:27" ht="16.899999999999999" customHeight="1" x14ac:dyDescent="0.25">
      <c r="B30" s="174"/>
      <c r="C30" s="235">
        <f t="shared" si="7"/>
        <v>44141</v>
      </c>
      <c r="D30" s="19" t="s">
        <v>42</v>
      </c>
      <c r="E30" s="280"/>
      <c r="F30" s="281"/>
      <c r="G30" s="282"/>
      <c r="H30" s="283"/>
      <c r="I30" s="280"/>
      <c r="J30" s="281"/>
      <c r="K30" s="284"/>
      <c r="L30" s="285"/>
      <c r="M30" s="42">
        <f t="shared" si="4"/>
        <v>0</v>
      </c>
      <c r="N30" s="286"/>
      <c r="O30" s="42">
        <f t="shared" si="5"/>
        <v>0</v>
      </c>
      <c r="P30" s="26"/>
      <c r="Q30" s="26"/>
      <c r="R30" s="197" t="str">
        <f t="shared" si="6"/>
        <v/>
      </c>
      <c r="T30" s="92"/>
      <c r="U30" s="93"/>
      <c r="V30" s="106"/>
      <c r="W30" s="108"/>
      <c r="X30" s="106"/>
      <c r="Y30" s="106"/>
      <c r="Z30" s="107"/>
      <c r="AA30" s="170"/>
    </row>
    <row r="31" spans="2:27" ht="16.899999999999999" customHeight="1" x14ac:dyDescent="0.25">
      <c r="B31" s="174"/>
      <c r="C31" s="235">
        <f t="shared" si="7"/>
        <v>44142</v>
      </c>
      <c r="D31" s="19" t="s">
        <v>43</v>
      </c>
      <c r="E31" s="20"/>
      <c r="F31" s="21"/>
      <c r="G31" s="22"/>
      <c r="H31" s="23"/>
      <c r="I31" s="20"/>
      <c r="J31" s="21"/>
      <c r="K31" s="24"/>
      <c r="L31" s="25"/>
      <c r="M31" s="42">
        <f t="shared" si="4"/>
        <v>0</v>
      </c>
      <c r="N31" s="26"/>
      <c r="O31" s="42">
        <f t="shared" si="5"/>
        <v>0</v>
      </c>
      <c r="P31" s="26"/>
      <c r="Q31" s="26"/>
      <c r="R31" s="197" t="str">
        <f t="shared" si="6"/>
        <v/>
      </c>
      <c r="T31" s="92"/>
      <c r="U31" s="93"/>
      <c r="V31" s="106"/>
      <c r="W31" s="109" t="s">
        <v>38</v>
      </c>
      <c r="X31" s="110"/>
      <c r="Y31" s="111"/>
      <c r="Z31" s="107"/>
      <c r="AA31" s="170"/>
    </row>
    <row r="32" spans="2:27" ht="16.899999999999999" customHeight="1" x14ac:dyDescent="0.25">
      <c r="B32" s="174"/>
      <c r="C32" s="235">
        <f t="shared" si="7"/>
        <v>44143</v>
      </c>
      <c r="D32" s="19" t="s">
        <v>44</v>
      </c>
      <c r="E32" s="20"/>
      <c r="F32" s="21"/>
      <c r="G32" s="22"/>
      <c r="H32" s="23"/>
      <c r="I32" s="20"/>
      <c r="J32" s="21"/>
      <c r="K32" s="24"/>
      <c r="L32" s="25"/>
      <c r="M32" s="42">
        <f t="shared" si="4"/>
        <v>0</v>
      </c>
      <c r="N32" s="26"/>
      <c r="O32" s="42">
        <f>M32</f>
        <v>0</v>
      </c>
      <c r="P32" s="26"/>
      <c r="Q32" s="26"/>
      <c r="R32" s="197" t="str">
        <f t="shared" si="6"/>
        <v/>
      </c>
      <c r="T32" s="92"/>
      <c r="U32" s="93"/>
      <c r="V32" s="106"/>
      <c r="W32" s="109" t="s">
        <v>25</v>
      </c>
      <c r="X32" s="110"/>
      <c r="Y32" s="111"/>
      <c r="Z32" s="107"/>
      <c r="AA32" s="170"/>
    </row>
    <row r="33" spans="2:27" s="28" customFormat="1" ht="16.899999999999999" customHeight="1" thickBot="1" x14ac:dyDescent="0.3">
      <c r="B33" s="187"/>
      <c r="C33" s="236"/>
      <c r="D33" s="39" t="s">
        <v>50</v>
      </c>
      <c r="E33" s="55"/>
      <c r="F33" s="56"/>
      <c r="G33" s="57"/>
      <c r="H33" s="58"/>
      <c r="I33" s="55"/>
      <c r="J33" s="56"/>
      <c r="K33" s="59"/>
      <c r="L33" s="60"/>
      <c r="M33" s="161"/>
      <c r="N33" s="45"/>
      <c r="O33" s="40">
        <f>SUM(O26:O32)</f>
        <v>0</v>
      </c>
      <c r="P33" s="70"/>
      <c r="Q33" s="40">
        <f>SUM(Q26:Q32)</f>
        <v>0</v>
      </c>
      <c r="R33" s="40">
        <f>SUM(O33-G$7)+Q33</f>
        <v>0</v>
      </c>
      <c r="S33" s="62"/>
      <c r="T33" s="88"/>
      <c r="U33" s="89"/>
      <c r="V33" s="113"/>
      <c r="W33" s="112"/>
      <c r="X33" s="113"/>
      <c r="Y33" s="114"/>
      <c r="Z33" s="115"/>
      <c r="AA33" s="175"/>
    </row>
    <row r="34" spans="2:27" ht="16.899999999999999" customHeight="1" x14ac:dyDescent="0.25">
      <c r="B34" s="174"/>
      <c r="C34" s="235"/>
      <c r="D34" s="19"/>
      <c r="E34" s="63"/>
      <c r="F34" s="64"/>
      <c r="G34" s="65"/>
      <c r="H34" s="66"/>
      <c r="I34" s="63"/>
      <c r="J34" s="64"/>
      <c r="K34" s="67"/>
      <c r="L34" s="68"/>
      <c r="M34" s="42"/>
      <c r="N34" s="41"/>
      <c r="O34" s="42"/>
      <c r="P34" s="71"/>
      <c r="Q34" s="71"/>
      <c r="R34" s="41"/>
      <c r="S34" s="27"/>
      <c r="T34" s="96"/>
      <c r="U34" s="95"/>
      <c r="V34" s="106"/>
      <c r="W34" s="108"/>
      <c r="X34" s="116" t="s">
        <v>84</v>
      </c>
      <c r="Y34" s="353"/>
      <c r="Z34" s="354"/>
      <c r="AA34" s="170"/>
    </row>
    <row r="35" spans="2:27" ht="16.899999999999999" customHeight="1" thickBot="1" x14ac:dyDescent="0.3">
      <c r="B35" s="174"/>
      <c r="C35" s="235">
        <f>C32+1</f>
        <v>44144</v>
      </c>
      <c r="D35" s="19" t="s">
        <v>45</v>
      </c>
      <c r="E35" s="280"/>
      <c r="F35" s="281"/>
      <c r="G35" s="282"/>
      <c r="H35" s="283"/>
      <c r="I35" s="280"/>
      <c r="J35" s="281"/>
      <c r="K35" s="284"/>
      <c r="L35" s="285"/>
      <c r="M35" s="42">
        <f t="shared" ref="M35:M41" si="8">((TIME(G35,H35,0)-TIME(E35,F35,0))+(TIME(K35,L35,0)-TIME(I35,J35,0)))*24</f>
        <v>0</v>
      </c>
      <c r="N35" s="286"/>
      <c r="O35" s="42">
        <f t="shared" ref="O35:O41" si="9">SUM(M35-N35)</f>
        <v>0</v>
      </c>
      <c r="P35" s="26"/>
      <c r="Q35" s="26"/>
      <c r="R35" s="197" t="str">
        <f t="shared" ref="R35:R41" si="10">IF(P35="TOIL", "Use TOIL column  →         ", IF(P35="F", "Use Flexi column →         ", IF(P35="UP", "Leave blank                      ",  "")))</f>
        <v/>
      </c>
      <c r="T35" s="92"/>
      <c r="U35" s="93"/>
      <c r="V35" s="106"/>
      <c r="W35" s="109"/>
      <c r="X35" s="117" t="s">
        <v>85</v>
      </c>
      <c r="Y35" s="355"/>
      <c r="Z35" s="356"/>
      <c r="AA35" s="170"/>
    </row>
    <row r="36" spans="2:27" ht="16.899999999999999" customHeight="1" thickBot="1" x14ac:dyDescent="0.3">
      <c r="B36" s="174"/>
      <c r="C36" s="235">
        <f>C35+1</f>
        <v>44145</v>
      </c>
      <c r="D36" s="19" t="s">
        <v>46</v>
      </c>
      <c r="E36" s="280"/>
      <c r="F36" s="281"/>
      <c r="G36" s="282"/>
      <c r="H36" s="283"/>
      <c r="I36" s="280"/>
      <c r="J36" s="281"/>
      <c r="K36" s="284"/>
      <c r="L36" s="285"/>
      <c r="M36" s="42">
        <f t="shared" si="8"/>
        <v>0</v>
      </c>
      <c r="N36" s="286"/>
      <c r="O36" s="42">
        <f t="shared" si="9"/>
        <v>0</v>
      </c>
      <c r="P36" s="26"/>
      <c r="Q36" s="26"/>
      <c r="R36" s="197" t="str">
        <f t="shared" si="10"/>
        <v/>
      </c>
      <c r="T36" s="92"/>
      <c r="U36" s="93"/>
      <c r="V36" s="106"/>
      <c r="W36" s="108"/>
      <c r="X36" s="106"/>
      <c r="Y36" s="111"/>
      <c r="Z36" s="107"/>
      <c r="AA36" s="170"/>
    </row>
    <row r="37" spans="2:27" ht="16.899999999999999" customHeight="1" x14ac:dyDescent="0.25">
      <c r="B37" s="174"/>
      <c r="C37" s="235">
        <f t="shared" ref="C37:C41" si="11">C36+1</f>
        <v>44146</v>
      </c>
      <c r="D37" s="19" t="s">
        <v>47</v>
      </c>
      <c r="E37" s="280"/>
      <c r="F37" s="281"/>
      <c r="G37" s="282"/>
      <c r="H37" s="283"/>
      <c r="I37" s="280"/>
      <c r="J37" s="281"/>
      <c r="K37" s="284"/>
      <c r="L37" s="285"/>
      <c r="M37" s="42">
        <f t="shared" si="8"/>
        <v>0</v>
      </c>
      <c r="N37" s="286"/>
      <c r="O37" s="42">
        <f t="shared" si="9"/>
        <v>0</v>
      </c>
      <c r="P37" s="26"/>
      <c r="Q37" s="26"/>
      <c r="R37" s="197" t="str">
        <f t="shared" si="10"/>
        <v/>
      </c>
      <c r="T37" s="92"/>
      <c r="U37" s="93"/>
      <c r="V37" s="106"/>
      <c r="W37" s="109"/>
      <c r="X37" s="116" t="s">
        <v>86</v>
      </c>
      <c r="Y37" s="345"/>
      <c r="Z37" s="346"/>
      <c r="AA37" s="170"/>
    </row>
    <row r="38" spans="2:27" ht="16.899999999999999" customHeight="1" thickBot="1" x14ac:dyDescent="0.3">
      <c r="B38" s="174"/>
      <c r="C38" s="235">
        <f t="shared" si="11"/>
        <v>44147</v>
      </c>
      <c r="D38" s="19" t="s">
        <v>48</v>
      </c>
      <c r="E38" s="280"/>
      <c r="F38" s="281"/>
      <c r="G38" s="282"/>
      <c r="H38" s="283"/>
      <c r="I38" s="280"/>
      <c r="J38" s="281"/>
      <c r="K38" s="284"/>
      <c r="L38" s="285"/>
      <c r="M38" s="42">
        <f t="shared" si="8"/>
        <v>0</v>
      </c>
      <c r="N38" s="286"/>
      <c r="O38" s="42">
        <f t="shared" si="9"/>
        <v>0</v>
      </c>
      <c r="P38" s="26"/>
      <c r="Q38" s="26"/>
      <c r="R38" s="197" t="str">
        <f t="shared" si="10"/>
        <v/>
      </c>
      <c r="T38" s="92"/>
      <c r="U38" s="93"/>
      <c r="V38" s="106"/>
      <c r="W38" s="105"/>
      <c r="X38" s="106"/>
      <c r="Y38" s="347"/>
      <c r="Z38" s="348"/>
      <c r="AA38" s="170"/>
    </row>
    <row r="39" spans="2:27" ht="16.899999999999999" customHeight="1" x14ac:dyDescent="0.25">
      <c r="B39" s="174"/>
      <c r="C39" s="235">
        <f t="shared" si="11"/>
        <v>44148</v>
      </c>
      <c r="D39" s="19" t="s">
        <v>42</v>
      </c>
      <c r="E39" s="280"/>
      <c r="F39" s="281"/>
      <c r="G39" s="282"/>
      <c r="H39" s="283"/>
      <c r="I39" s="280"/>
      <c r="J39" s="281"/>
      <c r="K39" s="284"/>
      <c r="L39" s="285"/>
      <c r="M39" s="42">
        <f t="shared" si="8"/>
        <v>0</v>
      </c>
      <c r="N39" s="286"/>
      <c r="O39" s="42">
        <f t="shared" si="9"/>
        <v>0</v>
      </c>
      <c r="P39" s="26"/>
      <c r="Q39" s="26"/>
      <c r="R39" s="197" t="str">
        <f t="shared" si="10"/>
        <v/>
      </c>
      <c r="T39" s="92"/>
      <c r="U39" s="93"/>
      <c r="V39" s="106"/>
      <c r="W39" s="109"/>
      <c r="X39" s="106"/>
      <c r="Y39" s="111"/>
      <c r="Z39" s="104"/>
      <c r="AA39" s="170"/>
    </row>
    <row r="40" spans="2:27" ht="16.899999999999999" customHeight="1" x14ac:dyDescent="0.25">
      <c r="B40" s="174"/>
      <c r="C40" s="235">
        <f t="shared" si="11"/>
        <v>44149</v>
      </c>
      <c r="D40" s="19" t="s">
        <v>43</v>
      </c>
      <c r="E40" s="20"/>
      <c r="F40" s="21"/>
      <c r="G40" s="22"/>
      <c r="H40" s="23"/>
      <c r="I40" s="20"/>
      <c r="J40" s="21"/>
      <c r="K40" s="24"/>
      <c r="L40" s="25"/>
      <c r="M40" s="42">
        <f t="shared" si="8"/>
        <v>0</v>
      </c>
      <c r="N40" s="26"/>
      <c r="O40" s="42">
        <f t="shared" si="9"/>
        <v>0</v>
      </c>
      <c r="P40" s="26"/>
      <c r="Q40" s="26"/>
      <c r="R40" s="197" t="str">
        <f t="shared" si="10"/>
        <v/>
      </c>
      <c r="T40" s="92"/>
      <c r="U40" s="93"/>
      <c r="V40" s="106"/>
      <c r="W40" s="108"/>
      <c r="X40" s="106"/>
      <c r="Y40" s="106"/>
      <c r="Z40" s="107"/>
      <c r="AA40" s="170"/>
    </row>
    <row r="41" spans="2:27" ht="16.899999999999999" customHeight="1" thickBot="1" x14ac:dyDescent="0.3">
      <c r="B41" s="174"/>
      <c r="C41" s="235">
        <f t="shared" si="11"/>
        <v>44150</v>
      </c>
      <c r="D41" s="19" t="s">
        <v>44</v>
      </c>
      <c r="E41" s="20"/>
      <c r="F41" s="21"/>
      <c r="G41" s="22"/>
      <c r="H41" s="23"/>
      <c r="I41" s="20"/>
      <c r="J41" s="21"/>
      <c r="K41" s="24"/>
      <c r="L41" s="25"/>
      <c r="M41" s="42">
        <f t="shared" si="8"/>
        <v>0</v>
      </c>
      <c r="N41" s="26"/>
      <c r="O41" s="42">
        <f t="shared" si="9"/>
        <v>0</v>
      </c>
      <c r="P41" s="26"/>
      <c r="Q41" s="26"/>
      <c r="R41" s="197" t="str">
        <f t="shared" si="10"/>
        <v/>
      </c>
      <c r="T41" s="92"/>
      <c r="U41" s="93"/>
      <c r="V41" s="106"/>
      <c r="W41" s="108"/>
      <c r="X41" s="106"/>
      <c r="Y41" s="106"/>
      <c r="Z41" s="107"/>
      <c r="AA41" s="170"/>
    </row>
    <row r="42" spans="2:27" s="28" customFormat="1" ht="16.899999999999999" customHeight="1" x14ac:dyDescent="0.25">
      <c r="B42" s="187"/>
      <c r="C42" s="236"/>
      <c r="D42" s="39" t="s">
        <v>50</v>
      </c>
      <c r="E42" s="55"/>
      <c r="F42" s="56"/>
      <c r="G42" s="57"/>
      <c r="H42" s="58"/>
      <c r="I42" s="55"/>
      <c r="J42" s="56"/>
      <c r="K42" s="59"/>
      <c r="L42" s="60"/>
      <c r="M42" s="161"/>
      <c r="N42" s="45"/>
      <c r="O42" s="40">
        <f>SUM(O35:O41)</f>
        <v>0</v>
      </c>
      <c r="P42" s="70"/>
      <c r="Q42" s="40">
        <f>SUM(Q35:Q41)</f>
        <v>0</v>
      </c>
      <c r="R42" s="40">
        <f>SUM(O42-G$7)+Q42</f>
        <v>0</v>
      </c>
      <c r="S42" s="62"/>
      <c r="T42" s="88"/>
      <c r="U42" s="89"/>
      <c r="V42" s="113"/>
      <c r="W42" s="112"/>
      <c r="X42" s="116" t="s">
        <v>82</v>
      </c>
      <c r="Y42" s="357"/>
      <c r="Z42" s="358"/>
      <c r="AA42" s="175"/>
    </row>
    <row r="43" spans="2:27" ht="16.899999999999999" customHeight="1" thickBot="1" x14ac:dyDescent="0.3">
      <c r="B43" s="174"/>
      <c r="C43" s="235"/>
      <c r="D43" s="19"/>
      <c r="E43" s="63"/>
      <c r="F43" s="64"/>
      <c r="G43" s="65"/>
      <c r="H43" s="66"/>
      <c r="I43" s="63"/>
      <c r="J43" s="64"/>
      <c r="K43" s="67"/>
      <c r="L43" s="68"/>
      <c r="M43" s="42"/>
      <c r="N43" s="41"/>
      <c r="O43" s="42"/>
      <c r="P43" s="71"/>
      <c r="Q43" s="71"/>
      <c r="R43" s="41"/>
      <c r="S43" s="27"/>
      <c r="T43" s="96"/>
      <c r="U43" s="95"/>
      <c r="V43" s="106"/>
      <c r="W43" s="108"/>
      <c r="X43" s="118" t="s">
        <v>83</v>
      </c>
      <c r="Y43" s="359"/>
      <c r="Z43" s="360"/>
      <c r="AA43" s="170"/>
    </row>
    <row r="44" spans="2:27" ht="16.899999999999999" customHeight="1" thickBot="1" x14ac:dyDescent="0.3">
      <c r="B44" s="174"/>
      <c r="C44" s="235">
        <f>C41+1</f>
        <v>44151</v>
      </c>
      <c r="D44" s="19" t="s">
        <v>45</v>
      </c>
      <c r="E44" s="280"/>
      <c r="F44" s="281"/>
      <c r="G44" s="282"/>
      <c r="H44" s="283"/>
      <c r="I44" s="280"/>
      <c r="J44" s="281"/>
      <c r="K44" s="284"/>
      <c r="L44" s="285"/>
      <c r="M44" s="42">
        <f t="shared" ref="M44:M50" si="12">((TIME(G44,H44,0)-TIME(E44,F44,0))+(TIME(K44,L44,0)-TIME(I44,J44,0)))*24</f>
        <v>0</v>
      </c>
      <c r="N44" s="286"/>
      <c r="O44" s="42">
        <f t="shared" ref="O44:O50" si="13">SUM(M44-N44)</f>
        <v>0</v>
      </c>
      <c r="P44" s="26"/>
      <c r="Q44" s="26"/>
      <c r="R44" s="197" t="str">
        <f t="shared" ref="R44:R50" si="14">IF(P44="TOIL", "Use TOIL column  →         ", IF(P44="F", "Use Flexi column →         ", IF(P44="UP", "Leave blank                      ",  "")))</f>
        <v/>
      </c>
      <c r="T44" s="92"/>
      <c r="U44" s="93"/>
      <c r="V44" s="106"/>
      <c r="W44" s="108"/>
      <c r="X44" s="106"/>
      <c r="Y44" s="106"/>
      <c r="Z44" s="107"/>
      <c r="AA44" s="170"/>
    </row>
    <row r="45" spans="2:27" ht="16.899999999999999" customHeight="1" x14ac:dyDescent="0.25">
      <c r="B45" s="174"/>
      <c r="C45" s="235">
        <f>C44+1</f>
        <v>44152</v>
      </c>
      <c r="D45" s="19" t="s">
        <v>46</v>
      </c>
      <c r="E45" s="280"/>
      <c r="F45" s="281"/>
      <c r="G45" s="282"/>
      <c r="H45" s="283"/>
      <c r="I45" s="280"/>
      <c r="J45" s="281"/>
      <c r="K45" s="284"/>
      <c r="L45" s="285"/>
      <c r="M45" s="42">
        <f t="shared" si="12"/>
        <v>0</v>
      </c>
      <c r="N45" s="286"/>
      <c r="O45" s="42">
        <f t="shared" si="13"/>
        <v>0</v>
      </c>
      <c r="P45" s="26"/>
      <c r="Q45" s="26"/>
      <c r="R45" s="197" t="str">
        <f t="shared" si="14"/>
        <v/>
      </c>
      <c r="T45" s="92"/>
      <c r="U45" s="93"/>
      <c r="V45" s="106"/>
      <c r="W45" s="109"/>
      <c r="X45" s="116" t="s">
        <v>86</v>
      </c>
      <c r="Y45" s="345"/>
      <c r="Z45" s="346"/>
      <c r="AA45" s="170"/>
    </row>
    <row r="46" spans="2:27" ht="16.899999999999999" customHeight="1" thickBot="1" x14ac:dyDescent="0.3">
      <c r="B46" s="174"/>
      <c r="C46" s="235">
        <f t="shared" ref="C46:C50" si="15">C45+1</f>
        <v>44153</v>
      </c>
      <c r="D46" s="19" t="s">
        <v>47</v>
      </c>
      <c r="E46" s="280"/>
      <c r="F46" s="281"/>
      <c r="G46" s="282"/>
      <c r="H46" s="283"/>
      <c r="I46" s="280"/>
      <c r="J46" s="281"/>
      <c r="K46" s="284"/>
      <c r="L46" s="285"/>
      <c r="M46" s="42">
        <f t="shared" si="12"/>
        <v>0</v>
      </c>
      <c r="N46" s="286"/>
      <c r="O46" s="42">
        <f t="shared" si="13"/>
        <v>0</v>
      </c>
      <c r="P46" s="26"/>
      <c r="Q46" s="26"/>
      <c r="R46" s="197" t="str">
        <f t="shared" si="14"/>
        <v/>
      </c>
      <c r="T46" s="92"/>
      <c r="U46" s="93"/>
      <c r="V46" s="106"/>
      <c r="W46" s="108"/>
      <c r="X46" s="106"/>
      <c r="Y46" s="347"/>
      <c r="Z46" s="348"/>
      <c r="AA46" s="170"/>
    </row>
    <row r="47" spans="2:27" ht="16.899999999999999" customHeight="1" thickBot="1" x14ac:dyDescent="0.3">
      <c r="B47" s="174"/>
      <c r="C47" s="235">
        <f t="shared" si="15"/>
        <v>44154</v>
      </c>
      <c r="D47" s="19" t="s">
        <v>48</v>
      </c>
      <c r="E47" s="280"/>
      <c r="F47" s="281"/>
      <c r="G47" s="282"/>
      <c r="H47" s="283"/>
      <c r="I47" s="280"/>
      <c r="J47" s="281"/>
      <c r="K47" s="284"/>
      <c r="L47" s="285"/>
      <c r="M47" s="42">
        <f t="shared" si="12"/>
        <v>0</v>
      </c>
      <c r="N47" s="286"/>
      <c r="O47" s="42">
        <f t="shared" si="13"/>
        <v>0</v>
      </c>
      <c r="P47" s="26"/>
      <c r="Q47" s="26"/>
      <c r="R47" s="197" t="str">
        <f t="shared" si="14"/>
        <v/>
      </c>
      <c r="T47" s="92"/>
      <c r="U47" s="93"/>
      <c r="V47" s="106"/>
      <c r="W47" s="119"/>
      <c r="X47" s="120"/>
      <c r="Y47" s="120"/>
      <c r="Z47" s="121"/>
      <c r="AA47" s="170"/>
    </row>
    <row r="48" spans="2:27" ht="16.899999999999999" customHeight="1" x14ac:dyDescent="0.25">
      <c r="B48" s="174"/>
      <c r="C48" s="235">
        <f t="shared" si="15"/>
        <v>44155</v>
      </c>
      <c r="D48" s="19" t="s">
        <v>42</v>
      </c>
      <c r="E48" s="280"/>
      <c r="F48" s="281"/>
      <c r="G48" s="282"/>
      <c r="H48" s="283"/>
      <c r="I48" s="280"/>
      <c r="J48" s="281"/>
      <c r="K48" s="284"/>
      <c r="L48" s="285"/>
      <c r="M48" s="42">
        <f t="shared" si="12"/>
        <v>0</v>
      </c>
      <c r="N48" s="286"/>
      <c r="O48" s="42">
        <f t="shared" si="13"/>
        <v>0</v>
      </c>
      <c r="P48" s="26"/>
      <c r="Q48" s="26"/>
      <c r="R48" s="197" t="str">
        <f t="shared" si="14"/>
        <v/>
      </c>
      <c r="T48" s="92"/>
      <c r="U48" s="93"/>
      <c r="V48" s="106"/>
      <c r="W48" s="106"/>
      <c r="X48" s="106"/>
      <c r="Y48" s="106"/>
      <c r="Z48" s="106"/>
      <c r="AA48" s="170"/>
    </row>
    <row r="49" spans="2:27" ht="16.899999999999999" customHeight="1" x14ac:dyDescent="0.25">
      <c r="B49" s="174"/>
      <c r="C49" s="235">
        <f t="shared" si="15"/>
        <v>44156</v>
      </c>
      <c r="D49" s="19" t="s">
        <v>43</v>
      </c>
      <c r="E49" s="20"/>
      <c r="F49" s="21"/>
      <c r="G49" s="22"/>
      <c r="H49" s="23"/>
      <c r="I49" s="20"/>
      <c r="J49" s="21"/>
      <c r="K49" s="24"/>
      <c r="L49" s="25"/>
      <c r="M49" s="42">
        <f t="shared" si="12"/>
        <v>0</v>
      </c>
      <c r="N49" s="26"/>
      <c r="O49" s="42">
        <f t="shared" si="13"/>
        <v>0</v>
      </c>
      <c r="P49" s="26"/>
      <c r="Q49" s="26"/>
      <c r="R49" s="197" t="str">
        <f t="shared" si="14"/>
        <v/>
      </c>
      <c r="T49" s="92"/>
      <c r="U49" s="93"/>
      <c r="V49" s="106"/>
      <c r="W49" s="106"/>
      <c r="X49" s="106"/>
      <c r="Y49" s="106"/>
      <c r="Z49" s="106"/>
      <c r="AA49" s="170"/>
    </row>
    <row r="50" spans="2:27" ht="16.899999999999999" customHeight="1" x14ac:dyDescent="0.25">
      <c r="B50" s="174"/>
      <c r="C50" s="235">
        <f t="shared" si="15"/>
        <v>44157</v>
      </c>
      <c r="D50" s="19" t="s">
        <v>44</v>
      </c>
      <c r="E50" s="20"/>
      <c r="F50" s="21"/>
      <c r="G50" s="22"/>
      <c r="H50" s="23"/>
      <c r="I50" s="20"/>
      <c r="J50" s="21"/>
      <c r="K50" s="24"/>
      <c r="L50" s="25"/>
      <c r="M50" s="42">
        <f t="shared" si="12"/>
        <v>0</v>
      </c>
      <c r="N50" s="26"/>
      <c r="O50" s="42">
        <f t="shared" si="13"/>
        <v>0</v>
      </c>
      <c r="P50" s="26"/>
      <c r="Q50" s="26"/>
      <c r="R50" s="197" t="str">
        <f t="shared" si="14"/>
        <v/>
      </c>
      <c r="T50" s="92"/>
      <c r="U50" s="93"/>
      <c r="V50" s="106"/>
      <c r="W50" s="106"/>
      <c r="X50" s="201"/>
      <c r="Y50" s="201"/>
      <c r="Z50" s="106"/>
      <c r="AA50" s="170"/>
    </row>
    <row r="51" spans="2:27" s="28" customFormat="1" ht="16.899999999999999" customHeight="1" x14ac:dyDescent="0.25">
      <c r="B51" s="187"/>
      <c r="C51" s="237"/>
      <c r="D51" s="38" t="s">
        <v>50</v>
      </c>
      <c r="E51" s="79"/>
      <c r="F51" s="80"/>
      <c r="G51" s="81"/>
      <c r="H51" s="82"/>
      <c r="I51" s="79"/>
      <c r="J51" s="80"/>
      <c r="K51" s="83"/>
      <c r="L51" s="84"/>
      <c r="M51" s="162"/>
      <c r="N51" s="46"/>
      <c r="O51" s="44">
        <f>SUM(O44:O50)</f>
        <v>0</v>
      </c>
      <c r="P51" s="85"/>
      <c r="Q51" s="40">
        <f>SUM(Q44:Q50)</f>
        <v>0</v>
      </c>
      <c r="R51" s="40">
        <f>SUM(O51-G$7)+Q51</f>
        <v>0</v>
      </c>
      <c r="S51" s="62"/>
      <c r="T51" s="88"/>
      <c r="U51" s="89"/>
      <c r="V51" s="113"/>
      <c r="W51" s="113"/>
      <c r="X51" s="198" t="s">
        <v>13</v>
      </c>
      <c r="Y51" s="200"/>
      <c r="Z51" s="113"/>
      <c r="AA51" s="175"/>
    </row>
    <row r="52" spans="2:27" ht="16.899999999999999" customHeight="1" x14ac:dyDescent="0.25">
      <c r="B52" s="174"/>
      <c r="C52" s="235"/>
      <c r="D52" s="19"/>
      <c r="E52" s="63"/>
      <c r="F52" s="64"/>
      <c r="G52" s="65"/>
      <c r="H52" s="66"/>
      <c r="I52" s="63"/>
      <c r="J52" s="64"/>
      <c r="K52" s="67"/>
      <c r="L52" s="68"/>
      <c r="M52" s="42"/>
      <c r="N52" s="41"/>
      <c r="O52" s="42"/>
      <c r="P52" s="41"/>
      <c r="Q52" s="41"/>
      <c r="R52" s="41"/>
      <c r="S52" s="27"/>
      <c r="T52" s="96"/>
      <c r="U52" s="95"/>
      <c r="V52" s="106"/>
      <c r="W52" s="106"/>
      <c r="X52" s="198" t="s">
        <v>14</v>
      </c>
      <c r="Y52" s="200">
        <f>SUMIF(P$17:P$59, "=C",Q$17:Q$59)</f>
        <v>0</v>
      </c>
      <c r="Z52" s="106"/>
      <c r="AA52" s="170"/>
    </row>
    <row r="53" spans="2:27" ht="16.899999999999999" customHeight="1" x14ac:dyDescent="0.25">
      <c r="B53" s="174"/>
      <c r="C53" s="235">
        <f>C50+1</f>
        <v>44158</v>
      </c>
      <c r="D53" s="19" t="s">
        <v>45</v>
      </c>
      <c r="E53" s="280"/>
      <c r="F53" s="281"/>
      <c r="G53" s="282"/>
      <c r="H53" s="283"/>
      <c r="I53" s="280"/>
      <c r="J53" s="281"/>
      <c r="K53" s="284"/>
      <c r="L53" s="285"/>
      <c r="M53" s="42">
        <f t="shared" ref="M53:M59" si="16">((TIME(G53,H53,0)-TIME(E53,F53,0))+(TIME(K53,L53,0)-TIME(I53,J53,0)))*24</f>
        <v>0</v>
      </c>
      <c r="N53" s="286"/>
      <c r="O53" s="42">
        <f t="shared" ref="O53:O59" si="17">SUM(M53-N53)</f>
        <v>0</v>
      </c>
      <c r="P53" s="26"/>
      <c r="Q53" s="26"/>
      <c r="R53" s="197" t="str">
        <f t="shared" ref="R53:R59" si="18">IF(P53="TOIL", "Use TOIL column  →         ", IF(P53="F", "Use Flexi column →         ", IF(P53="UP", "Leave blank                      ",  "")))</f>
        <v/>
      </c>
      <c r="T53" s="92"/>
      <c r="U53" s="93"/>
      <c r="V53" s="106"/>
      <c r="W53" s="106"/>
      <c r="X53" s="198" t="s">
        <v>16</v>
      </c>
      <c r="Y53" s="200">
        <f>SUMIF(P$17:P$59, "=ST",Q$17:Q$59)</f>
        <v>0</v>
      </c>
      <c r="Z53" s="106"/>
      <c r="AA53" s="170"/>
    </row>
    <row r="54" spans="2:27" ht="16.899999999999999" customHeight="1" x14ac:dyDescent="0.25">
      <c r="B54" s="174"/>
      <c r="C54" s="235">
        <f>C53+1</f>
        <v>44159</v>
      </c>
      <c r="D54" s="19" t="s">
        <v>46</v>
      </c>
      <c r="E54" s="280"/>
      <c r="F54" s="281"/>
      <c r="G54" s="282"/>
      <c r="H54" s="283"/>
      <c r="I54" s="280"/>
      <c r="J54" s="281"/>
      <c r="K54" s="284"/>
      <c r="L54" s="285"/>
      <c r="M54" s="42">
        <f t="shared" si="16"/>
        <v>0</v>
      </c>
      <c r="N54" s="286"/>
      <c r="O54" s="42">
        <f t="shared" si="17"/>
        <v>0</v>
      </c>
      <c r="P54" s="26"/>
      <c r="Q54" s="26"/>
      <c r="R54" s="197" t="str">
        <f t="shared" si="18"/>
        <v/>
      </c>
      <c r="T54" s="92"/>
      <c r="U54" s="93"/>
      <c r="V54" s="106"/>
      <c r="W54" s="106"/>
      <c r="X54" s="198" t="s">
        <v>17</v>
      </c>
      <c r="Y54" s="200"/>
      <c r="Z54" s="106"/>
      <c r="AA54" s="170"/>
    </row>
    <row r="55" spans="2:27" ht="16.899999999999999" customHeight="1" x14ac:dyDescent="0.25">
      <c r="B55" s="174"/>
      <c r="C55" s="235">
        <f t="shared" ref="C55:C59" si="19">C54+1</f>
        <v>44160</v>
      </c>
      <c r="D55" s="19" t="s">
        <v>47</v>
      </c>
      <c r="E55" s="280"/>
      <c r="F55" s="281"/>
      <c r="G55" s="282"/>
      <c r="H55" s="283"/>
      <c r="I55" s="280"/>
      <c r="J55" s="281"/>
      <c r="K55" s="284"/>
      <c r="L55" s="285"/>
      <c r="M55" s="42">
        <f t="shared" si="16"/>
        <v>0</v>
      </c>
      <c r="N55" s="286"/>
      <c r="O55" s="42">
        <f t="shared" si="17"/>
        <v>0</v>
      </c>
      <c r="P55" s="26"/>
      <c r="Q55" s="26"/>
      <c r="R55" s="197" t="str">
        <f t="shared" si="18"/>
        <v/>
      </c>
      <c r="T55" s="92"/>
      <c r="U55" s="93"/>
      <c r="V55" s="106"/>
      <c r="W55" s="106"/>
      <c r="X55" s="198" t="s">
        <v>18</v>
      </c>
      <c r="Y55" s="200">
        <f>SUMIF(P$17:P$59, "=TR",Q$17:Q$59)</f>
        <v>0</v>
      </c>
      <c r="Z55" s="106"/>
      <c r="AA55" s="170"/>
    </row>
    <row r="56" spans="2:27" ht="16.899999999999999" customHeight="1" x14ac:dyDescent="0.25">
      <c r="B56" s="174"/>
      <c r="C56" s="235">
        <f t="shared" si="19"/>
        <v>44161</v>
      </c>
      <c r="D56" s="19" t="s">
        <v>48</v>
      </c>
      <c r="E56" s="280"/>
      <c r="F56" s="281"/>
      <c r="G56" s="282"/>
      <c r="H56" s="283"/>
      <c r="I56" s="280"/>
      <c r="J56" s="281"/>
      <c r="K56" s="284"/>
      <c r="L56" s="285"/>
      <c r="M56" s="42">
        <f t="shared" si="16"/>
        <v>0</v>
      </c>
      <c r="N56" s="286"/>
      <c r="O56" s="42">
        <f t="shared" si="17"/>
        <v>0</v>
      </c>
      <c r="P56" s="26"/>
      <c r="Q56" s="26"/>
      <c r="R56" s="197" t="str">
        <f t="shared" si="18"/>
        <v/>
      </c>
      <c r="T56" s="92"/>
      <c r="U56" s="93"/>
      <c r="V56" s="106"/>
      <c r="W56" s="106"/>
      <c r="X56" s="198" t="s">
        <v>20</v>
      </c>
      <c r="Y56" s="200">
        <f>SUMIF(P$17:P$59, "=O",Q$17:Q$59)</f>
        <v>0</v>
      </c>
      <c r="Z56" s="106"/>
      <c r="AA56" s="170"/>
    </row>
    <row r="57" spans="2:27" ht="16.899999999999999" customHeight="1" x14ac:dyDescent="0.25">
      <c r="B57" s="174"/>
      <c r="C57" s="235">
        <f t="shared" si="19"/>
        <v>44162</v>
      </c>
      <c r="D57" s="19" t="s">
        <v>42</v>
      </c>
      <c r="E57" s="280"/>
      <c r="F57" s="281"/>
      <c r="G57" s="282"/>
      <c r="H57" s="283"/>
      <c r="I57" s="280"/>
      <c r="J57" s="281"/>
      <c r="K57" s="284"/>
      <c r="L57" s="285"/>
      <c r="M57" s="42">
        <f t="shared" si="16"/>
        <v>0</v>
      </c>
      <c r="N57" s="286"/>
      <c r="O57" s="42">
        <f t="shared" si="17"/>
        <v>0</v>
      </c>
      <c r="P57" s="26"/>
      <c r="Q57" s="302"/>
      <c r="R57" s="197" t="str">
        <f t="shared" si="18"/>
        <v/>
      </c>
      <c r="T57" s="92"/>
      <c r="U57" s="93"/>
      <c r="V57" s="106"/>
      <c r="W57" s="106"/>
      <c r="X57" s="198" t="s">
        <v>22</v>
      </c>
      <c r="Y57" s="200"/>
      <c r="Z57" s="106"/>
      <c r="AA57" s="170"/>
    </row>
    <row r="58" spans="2:27" ht="16.899999999999999" customHeight="1" x14ac:dyDescent="0.25">
      <c r="B58" s="174"/>
      <c r="C58" s="235">
        <f t="shared" si="19"/>
        <v>44163</v>
      </c>
      <c r="D58" s="19" t="s">
        <v>43</v>
      </c>
      <c r="E58" s="20"/>
      <c r="F58" s="21"/>
      <c r="G58" s="22"/>
      <c r="H58" s="23"/>
      <c r="I58" s="20"/>
      <c r="J58" s="21"/>
      <c r="K58" s="24"/>
      <c r="L58" s="25"/>
      <c r="M58" s="42">
        <f t="shared" si="16"/>
        <v>0</v>
      </c>
      <c r="N58" s="26"/>
      <c r="O58" s="42">
        <f t="shared" si="17"/>
        <v>0</v>
      </c>
      <c r="P58" s="26"/>
      <c r="Q58" s="26"/>
      <c r="R58" s="197" t="str">
        <f t="shared" si="18"/>
        <v/>
      </c>
      <c r="T58" s="92"/>
      <c r="U58" s="93"/>
      <c r="V58" s="106"/>
      <c r="W58" s="106"/>
      <c r="X58" s="198" t="s">
        <v>24</v>
      </c>
      <c r="Y58" s="200">
        <f>SUMIF(P$17:P$59, "=WH",Q$17:Q$59)</f>
        <v>0</v>
      </c>
      <c r="Z58" s="106"/>
      <c r="AA58" s="170"/>
    </row>
    <row r="59" spans="2:27" ht="16.899999999999999" customHeight="1" x14ac:dyDescent="0.25">
      <c r="B59" s="174"/>
      <c r="C59" s="235">
        <f t="shared" si="19"/>
        <v>44164</v>
      </c>
      <c r="D59" s="19" t="s">
        <v>44</v>
      </c>
      <c r="E59" s="20"/>
      <c r="F59" s="21"/>
      <c r="G59" s="22"/>
      <c r="H59" s="23"/>
      <c r="I59" s="20"/>
      <c r="J59" s="21"/>
      <c r="K59" s="24"/>
      <c r="L59" s="25"/>
      <c r="M59" s="42">
        <f t="shared" si="16"/>
        <v>0</v>
      </c>
      <c r="N59" s="26"/>
      <c r="O59" s="42">
        <f t="shared" si="17"/>
        <v>0</v>
      </c>
      <c r="P59" s="26"/>
      <c r="Q59" s="26"/>
      <c r="R59" s="197" t="str">
        <f t="shared" si="18"/>
        <v/>
      </c>
      <c r="T59" s="92"/>
      <c r="U59" s="93"/>
      <c r="V59" s="106"/>
      <c r="W59" s="106"/>
      <c r="X59" s="198" t="s">
        <v>55</v>
      </c>
      <c r="Y59" s="200"/>
      <c r="Z59" s="106"/>
      <c r="AA59" s="170"/>
    </row>
    <row r="60" spans="2:27" s="28" customFormat="1" ht="16.899999999999999" customHeight="1" x14ac:dyDescent="0.25">
      <c r="B60" s="187"/>
      <c r="C60" s="237"/>
      <c r="D60" s="38" t="s">
        <v>50</v>
      </c>
      <c r="E60" s="79"/>
      <c r="F60" s="80"/>
      <c r="G60" s="81"/>
      <c r="H60" s="82"/>
      <c r="I60" s="79"/>
      <c r="J60" s="80"/>
      <c r="K60" s="83"/>
      <c r="L60" s="84"/>
      <c r="M60" s="162"/>
      <c r="N60" s="46"/>
      <c r="O60" s="44">
        <f>SUM(O53:O59)</f>
        <v>0</v>
      </c>
      <c r="P60" s="85"/>
      <c r="Q60" s="44">
        <f>SUM(Q53:Q59)</f>
        <v>0</v>
      </c>
      <c r="R60" s="44">
        <f>SUM(O60-G$7)+Q60</f>
        <v>0</v>
      </c>
      <c r="S60" s="62"/>
      <c r="T60" s="151"/>
      <c r="U60" s="152"/>
      <c r="V60" s="113"/>
      <c r="W60" s="113"/>
      <c r="X60" s="198" t="s">
        <v>62</v>
      </c>
      <c r="Y60" s="200"/>
      <c r="Z60" s="113"/>
      <c r="AA60" s="175"/>
    </row>
    <row r="61" spans="2:27" s="28" customFormat="1" ht="16.899999999999999" customHeight="1" thickBot="1" x14ac:dyDescent="0.3">
      <c r="B61" s="187"/>
      <c r="C61" s="34"/>
      <c r="D61" s="167"/>
      <c r="E61" s="72"/>
      <c r="F61" s="73"/>
      <c r="G61" s="74"/>
      <c r="H61" s="75"/>
      <c r="I61" s="72"/>
      <c r="J61" s="73"/>
      <c r="K61" s="76"/>
      <c r="L61" s="77"/>
      <c r="M61" s="163"/>
      <c r="N61" s="164"/>
      <c r="O61" s="165"/>
      <c r="P61" s="166"/>
      <c r="Q61" s="165"/>
      <c r="R61" s="165"/>
      <c r="S61" s="78"/>
      <c r="T61" s="191"/>
      <c r="U61" s="192"/>
      <c r="V61" s="113"/>
      <c r="W61" s="113"/>
      <c r="X61" s="113"/>
      <c r="Y61" s="113"/>
      <c r="Z61" s="113"/>
      <c r="AA61" s="175"/>
    </row>
    <row r="62" spans="2:27" ht="16.5" thickBot="1" x14ac:dyDescent="0.3">
      <c r="B62" s="174"/>
      <c r="C62" s="106"/>
      <c r="D62" s="106"/>
      <c r="E62" s="168"/>
      <c r="F62" s="168"/>
      <c r="G62" s="168"/>
      <c r="H62" s="168"/>
      <c r="I62" s="168"/>
      <c r="J62" s="168"/>
      <c r="K62" s="168"/>
      <c r="L62" s="168"/>
      <c r="M62" s="176"/>
      <c r="N62" s="106"/>
      <c r="O62" s="106"/>
      <c r="P62" s="131"/>
      <c r="Q62" s="177"/>
      <c r="R62" s="178">
        <f>SUM(R17:R60)</f>
        <v>0</v>
      </c>
      <c r="S62" s="106"/>
      <c r="T62" s="106"/>
      <c r="U62" s="131"/>
      <c r="V62" s="106"/>
      <c r="W62" s="106"/>
      <c r="X62" s="106"/>
      <c r="Y62" s="106"/>
      <c r="Z62" s="106"/>
      <c r="AA62" s="170"/>
    </row>
    <row r="63" spans="2:27" ht="16.5" thickBot="1" x14ac:dyDescent="0.3">
      <c r="B63" s="174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17" t="s">
        <v>93</v>
      </c>
      <c r="O63" s="169">
        <f>SUM(O24+O33+O42+O51+O60)</f>
        <v>0</v>
      </c>
      <c r="P63" s="116" t="s">
        <v>80</v>
      </c>
      <c r="Q63" s="203">
        <f>SUMIF(P$17:P$59, "=A",Q$17:Q$59)</f>
        <v>0</v>
      </c>
      <c r="R63" s="131"/>
      <c r="S63" s="106"/>
      <c r="T63" s="203">
        <f>SUM(T17:T60)</f>
        <v>0</v>
      </c>
      <c r="U63" s="203">
        <f>SUM(U17:U60)</f>
        <v>0</v>
      </c>
      <c r="V63" s="111" t="s">
        <v>87</v>
      </c>
      <c r="W63" s="106"/>
      <c r="X63" s="106"/>
      <c r="Y63" s="106"/>
      <c r="Z63" s="106"/>
      <c r="AA63" s="170"/>
    </row>
    <row r="64" spans="2:27" ht="16.5" thickBot="1" x14ac:dyDescent="0.3">
      <c r="B64" s="174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16" t="s">
        <v>81</v>
      </c>
      <c r="Q64" s="203">
        <f>SUMIF(P$17:P$59, "=S ",Q$17:Q$59)</f>
        <v>0</v>
      </c>
      <c r="R64" s="131"/>
      <c r="S64" s="106"/>
      <c r="T64" s="203">
        <f>'Oct 2020'!T65</f>
        <v>0</v>
      </c>
      <c r="U64" s="203">
        <f>'Oct 2020'!U65</f>
        <v>0</v>
      </c>
      <c r="V64" s="110" t="s">
        <v>79</v>
      </c>
      <c r="W64" s="106"/>
      <c r="X64" s="106"/>
      <c r="Y64" s="106"/>
      <c r="Z64" s="106"/>
      <c r="AA64" s="170"/>
    </row>
    <row r="65" spans="2:27" ht="16.5" thickBot="1" x14ac:dyDescent="0.3">
      <c r="B65" s="174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17" t="s">
        <v>89</v>
      </c>
      <c r="Q65" s="203">
        <f>SUM(Y52,Y53,Y55,Y56,Y58)</f>
        <v>0</v>
      </c>
      <c r="R65" s="131"/>
      <c r="S65" s="106"/>
      <c r="T65" s="203">
        <f>IF(   (T63+T64) &gt; (  (10/37.5) * G7  ),  (  (10/37.5) * G7  ),            (T63+T64)     )</f>
        <v>0</v>
      </c>
      <c r="U65" s="203">
        <f>U63+U64</f>
        <v>0</v>
      </c>
      <c r="V65" s="114" t="s">
        <v>88</v>
      </c>
      <c r="W65" s="106"/>
      <c r="X65" s="106"/>
      <c r="Y65" s="106"/>
      <c r="Z65" s="106"/>
      <c r="AA65" s="170"/>
    </row>
    <row r="66" spans="2:27" x14ac:dyDescent="0.25">
      <c r="B66" s="174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16"/>
      <c r="P66" s="116" t="s">
        <v>57</v>
      </c>
      <c r="Q66" s="179">
        <f>SUM(O63,Q63,Q64,Q65)-M7</f>
        <v>0</v>
      </c>
      <c r="R66" s="131"/>
      <c r="S66" s="113"/>
      <c r="T66" s="193" t="str">
        <f>IF(   (T63+T64) &gt;(  (10/37.5) * G7  ), "Flexi-Time capped as over the maximum Flexi-Time that can be carried over to the next month", "" )</f>
        <v/>
      </c>
      <c r="U66" s="131"/>
      <c r="V66" s="106"/>
      <c r="W66" s="106"/>
      <c r="X66" s="106"/>
      <c r="Y66" s="106"/>
      <c r="Z66" s="106"/>
      <c r="AA66" s="170"/>
    </row>
    <row r="67" spans="2:27" x14ac:dyDescent="0.25">
      <c r="B67" s="180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2"/>
      <c r="O67" s="183"/>
      <c r="P67" s="184"/>
      <c r="Q67" s="194" t="str">
        <f>IF(Q66&lt;&gt;SUM(T63:U63), "'TOTAL FORWARD' different from 'This Month's Flexi-Time / TOIL'. The difference needs to be allocated as Flexi-Time or TOIL in columns 'T' and 'U'", "")</f>
        <v/>
      </c>
      <c r="R67" s="185"/>
      <c r="S67" s="181"/>
      <c r="T67" s="181"/>
      <c r="U67" s="185"/>
      <c r="V67" s="181"/>
      <c r="W67" s="181"/>
      <c r="X67" s="181"/>
      <c r="Y67" s="181"/>
      <c r="Z67" s="181"/>
      <c r="AA67" s="186"/>
    </row>
    <row r="68" spans="2:27" x14ac:dyDescent="0.25">
      <c r="N68" s="33"/>
      <c r="O68" s="43"/>
      <c r="Q68" s="32"/>
      <c r="S68" s="1"/>
    </row>
    <row r="69" spans="2:27" x14ac:dyDescent="0.25">
      <c r="M69" s="33"/>
      <c r="N69" s="33"/>
      <c r="O69" s="43"/>
      <c r="Q69" s="32"/>
      <c r="S69" s="1"/>
      <c r="T69" s="2"/>
      <c r="U69" s="1"/>
    </row>
    <row r="70" spans="2:27" x14ac:dyDescent="0.25">
      <c r="N70" s="33"/>
      <c r="O70" s="43"/>
      <c r="Q70" s="32"/>
      <c r="R70" s="1"/>
      <c r="S70" s="1"/>
      <c r="T70" s="2"/>
      <c r="U70" s="1"/>
    </row>
    <row r="71" spans="2:27" x14ac:dyDescent="0.25">
      <c r="Q71" s="32"/>
      <c r="R71" s="1"/>
      <c r="S71" s="1"/>
      <c r="T71" s="2"/>
      <c r="U71" s="1"/>
    </row>
    <row r="72" spans="2:27" x14ac:dyDescent="0.25">
      <c r="P72" s="32"/>
      <c r="R72" s="1"/>
      <c r="S72" s="1"/>
      <c r="T72" s="2"/>
      <c r="U72" s="1"/>
    </row>
    <row r="73" spans="2:27" x14ac:dyDescent="0.25">
      <c r="R73" s="32"/>
      <c r="S73" s="1"/>
    </row>
    <row r="96" spans="3:7" x14ac:dyDescent="0.25">
      <c r="C96" s="3"/>
      <c r="D96" s="3"/>
      <c r="E96" s="3"/>
      <c r="F96" s="3"/>
      <c r="G96" s="3"/>
    </row>
    <row r="97" spans="3:11" x14ac:dyDescent="0.25">
      <c r="C97" s="3"/>
      <c r="D97" s="3"/>
      <c r="E97" s="3"/>
      <c r="F97" s="3"/>
      <c r="G97" s="3"/>
    </row>
    <row r="98" spans="3:11" x14ac:dyDescent="0.25">
      <c r="C98" s="3"/>
      <c r="D98" s="3"/>
      <c r="E98" s="3"/>
      <c r="F98" s="3"/>
      <c r="G98" s="3"/>
    </row>
    <row r="99" spans="3:11" x14ac:dyDescent="0.25">
      <c r="C99" s="3"/>
      <c r="D99" s="3"/>
      <c r="E99" s="3"/>
      <c r="F99" s="3"/>
      <c r="G99" s="3"/>
    </row>
    <row r="100" spans="3:11" x14ac:dyDescent="0.25">
      <c r="C100" s="3"/>
      <c r="F100" s="3"/>
      <c r="G100" s="3"/>
    </row>
    <row r="101" spans="3:11" x14ac:dyDescent="0.25">
      <c r="C101" s="3"/>
      <c r="F101" s="3"/>
      <c r="G101" s="3"/>
    </row>
    <row r="102" spans="3:11" x14ac:dyDescent="0.25">
      <c r="C102" s="3"/>
      <c r="F102" s="3"/>
      <c r="G102" s="3"/>
    </row>
    <row r="103" spans="3:11" x14ac:dyDescent="0.25">
      <c r="C103" s="3"/>
      <c r="F103" s="3"/>
      <c r="G103" s="3"/>
    </row>
    <row r="104" spans="3:11" x14ac:dyDescent="0.25">
      <c r="C104" s="3"/>
      <c r="F104" s="3"/>
      <c r="G104" s="3"/>
    </row>
    <row r="105" spans="3:11" x14ac:dyDescent="0.25">
      <c r="C105" s="3"/>
      <c r="F105" s="3"/>
      <c r="G105" s="3"/>
    </row>
    <row r="106" spans="3:11" x14ac:dyDescent="0.25">
      <c r="C106" s="3"/>
      <c r="F106" s="3"/>
      <c r="G106" s="3"/>
    </row>
    <row r="107" spans="3:11" x14ac:dyDescent="0.25">
      <c r="C107" s="3"/>
      <c r="F107" s="3"/>
      <c r="G107" s="3"/>
    </row>
    <row r="108" spans="3:11" x14ac:dyDescent="0.25">
      <c r="C108" s="3"/>
      <c r="F108" s="3"/>
      <c r="G108" s="3"/>
    </row>
    <row r="109" spans="3:11" x14ac:dyDescent="0.25">
      <c r="C109" s="3"/>
      <c r="F109" s="3"/>
      <c r="G109" s="3"/>
    </row>
    <row r="110" spans="3:11" x14ac:dyDescent="0.25">
      <c r="C110" s="27"/>
      <c r="F110" s="27"/>
      <c r="G110" s="27"/>
      <c r="H110" s="195"/>
      <c r="I110" s="195"/>
      <c r="J110" s="195"/>
      <c r="K110" s="195"/>
    </row>
    <row r="111" spans="3:11" x14ac:dyDescent="0.25">
      <c r="C111" s="27"/>
      <c r="D111" s="196"/>
      <c r="E111" s="27"/>
      <c r="F111" s="27"/>
      <c r="G111" s="27"/>
      <c r="H111" s="195"/>
      <c r="I111" s="195"/>
      <c r="J111" s="195"/>
      <c r="K111" s="195"/>
    </row>
    <row r="112" spans="3:11" x14ac:dyDescent="0.25">
      <c r="C112" s="27"/>
      <c r="D112" s="196"/>
      <c r="E112" s="27"/>
      <c r="F112" s="27"/>
      <c r="G112" s="27"/>
      <c r="H112" s="195"/>
      <c r="I112" s="195"/>
      <c r="J112" s="195"/>
      <c r="K112" s="195"/>
    </row>
    <row r="113" spans="3:11" x14ac:dyDescent="0.25">
      <c r="C113" s="27"/>
      <c r="D113" s="196"/>
      <c r="E113" s="27"/>
      <c r="F113" s="27"/>
      <c r="G113" s="27"/>
      <c r="H113" s="195"/>
      <c r="I113" s="195"/>
      <c r="J113" s="195"/>
      <c r="K113" s="195"/>
    </row>
    <row r="114" spans="3:11" x14ac:dyDescent="0.25">
      <c r="C114" s="27"/>
      <c r="D114" s="196"/>
      <c r="E114" s="27"/>
      <c r="F114" s="27"/>
      <c r="G114" s="27"/>
      <c r="H114" s="195"/>
      <c r="I114" s="195"/>
      <c r="J114" s="195"/>
      <c r="K114" s="195"/>
    </row>
    <row r="115" spans="3:11" x14ac:dyDescent="0.25">
      <c r="C115" s="27"/>
      <c r="D115" s="196"/>
      <c r="E115" s="27"/>
      <c r="F115" s="27"/>
      <c r="G115" s="27"/>
      <c r="H115" s="195"/>
      <c r="I115" s="195"/>
      <c r="J115" s="195"/>
      <c r="K115" s="195"/>
    </row>
    <row r="116" spans="3:11" x14ac:dyDescent="0.25">
      <c r="C116" s="27"/>
      <c r="D116" s="196"/>
      <c r="E116" s="27"/>
      <c r="F116" s="27"/>
      <c r="G116" s="195"/>
      <c r="H116" s="195"/>
      <c r="I116" s="195"/>
      <c r="J116" s="195"/>
      <c r="K116" s="195"/>
    </row>
    <row r="117" spans="3:11" x14ac:dyDescent="0.25">
      <c r="C117" s="27"/>
      <c r="D117" s="196"/>
      <c r="E117" s="27"/>
      <c r="F117" s="27"/>
      <c r="G117" s="195"/>
      <c r="H117" s="195"/>
      <c r="I117" s="195"/>
      <c r="J117" s="195"/>
      <c r="K117" s="195"/>
    </row>
    <row r="118" spans="3:11" x14ac:dyDescent="0.25">
      <c r="C118" s="27"/>
      <c r="D118" s="196"/>
      <c r="E118" s="27"/>
      <c r="F118" s="27"/>
      <c r="G118" s="195"/>
      <c r="H118" s="195"/>
      <c r="I118" s="195"/>
      <c r="J118" s="195"/>
      <c r="K118" s="195"/>
    </row>
    <row r="119" spans="3:11" x14ac:dyDescent="0.25">
      <c r="C119" s="27"/>
      <c r="D119" s="196"/>
      <c r="E119" s="27"/>
      <c r="F119" s="27"/>
      <c r="G119" s="195"/>
      <c r="H119" s="195"/>
      <c r="I119" s="195"/>
      <c r="J119" s="195"/>
      <c r="K119" s="195"/>
    </row>
    <row r="120" spans="3:11" x14ac:dyDescent="0.25">
      <c r="C120" s="27"/>
      <c r="D120" s="196"/>
      <c r="E120" s="27"/>
      <c r="F120" s="27"/>
      <c r="G120" s="195"/>
      <c r="H120" s="195"/>
      <c r="I120" s="195"/>
      <c r="J120" s="195"/>
      <c r="K120" s="195"/>
    </row>
    <row r="121" spans="3:11" x14ac:dyDescent="0.25">
      <c r="C121" s="27"/>
      <c r="D121" s="27"/>
      <c r="E121" s="27"/>
      <c r="F121" s="27"/>
      <c r="G121" s="195"/>
      <c r="H121" s="195"/>
      <c r="I121" s="195"/>
      <c r="J121" s="195"/>
      <c r="K121" s="195"/>
    </row>
    <row r="122" spans="3:11" x14ac:dyDescent="0.25">
      <c r="C122" s="27"/>
      <c r="D122" s="196"/>
      <c r="E122" s="27"/>
      <c r="F122" s="27"/>
      <c r="G122" s="195"/>
      <c r="H122" s="195"/>
      <c r="I122" s="195"/>
      <c r="J122" s="195"/>
      <c r="K122" s="195"/>
    </row>
    <row r="123" spans="3:11" x14ac:dyDescent="0.25">
      <c r="C123" s="27"/>
      <c r="D123" s="196"/>
      <c r="E123" s="27"/>
      <c r="F123" s="27"/>
      <c r="G123" s="195"/>
      <c r="H123" s="195"/>
      <c r="I123" s="195"/>
      <c r="J123" s="195"/>
      <c r="K123" s="195"/>
    </row>
    <row r="124" spans="3:11" x14ac:dyDescent="0.25">
      <c r="C124" s="27"/>
      <c r="D124" s="196"/>
      <c r="E124" s="27"/>
      <c r="F124" s="27"/>
      <c r="G124" s="195"/>
      <c r="H124" s="195"/>
      <c r="I124" s="195"/>
      <c r="J124" s="195"/>
      <c r="K124" s="195"/>
    </row>
    <row r="125" spans="3:11" x14ac:dyDescent="0.25">
      <c r="C125" s="27"/>
      <c r="D125" s="196"/>
      <c r="E125" s="27"/>
      <c r="F125" s="27"/>
      <c r="G125" s="195"/>
      <c r="H125" s="195"/>
      <c r="I125" s="195"/>
      <c r="J125" s="195"/>
      <c r="K125" s="195"/>
    </row>
    <row r="126" spans="3:11" x14ac:dyDescent="0.25">
      <c r="C126" s="27"/>
      <c r="D126" s="196"/>
      <c r="E126" s="27"/>
      <c r="F126" s="27"/>
      <c r="G126" s="195"/>
      <c r="H126" s="195"/>
      <c r="I126" s="195"/>
      <c r="J126" s="195"/>
      <c r="K126" s="195"/>
    </row>
    <row r="127" spans="3:11" x14ac:dyDescent="0.25">
      <c r="C127" s="27"/>
      <c r="D127" s="196"/>
      <c r="E127" s="27"/>
      <c r="F127" s="27"/>
      <c r="G127" s="195"/>
      <c r="H127" s="195"/>
      <c r="I127" s="195"/>
      <c r="J127" s="195"/>
      <c r="K127" s="195"/>
    </row>
    <row r="128" spans="3:11" x14ac:dyDescent="0.25">
      <c r="C128" s="27"/>
      <c r="D128" s="196"/>
      <c r="E128" s="27"/>
      <c r="F128" s="27"/>
      <c r="G128" s="195"/>
      <c r="H128" s="195"/>
      <c r="I128" s="195"/>
      <c r="J128" s="195"/>
      <c r="K128" s="195"/>
    </row>
    <row r="129" spans="3:11" x14ac:dyDescent="0.25">
      <c r="C129" s="27"/>
      <c r="D129" s="196"/>
      <c r="E129" s="27"/>
      <c r="F129" s="27"/>
      <c r="G129" s="195"/>
      <c r="H129" s="195"/>
      <c r="I129" s="195"/>
      <c r="J129" s="195"/>
      <c r="K129" s="195"/>
    </row>
    <row r="130" spans="3:11" x14ac:dyDescent="0.25">
      <c r="C130" s="27"/>
      <c r="D130" s="196"/>
      <c r="E130" s="27"/>
      <c r="F130" s="27"/>
      <c r="G130" s="195"/>
      <c r="H130" s="195"/>
      <c r="I130" s="195"/>
      <c r="J130" s="195"/>
      <c r="K130" s="195"/>
    </row>
    <row r="131" spans="3:11" x14ac:dyDescent="0.25">
      <c r="C131" s="27"/>
      <c r="D131" s="196"/>
      <c r="E131" s="27"/>
      <c r="F131" s="27"/>
      <c r="G131" s="195"/>
      <c r="H131" s="195"/>
      <c r="I131" s="195"/>
      <c r="J131" s="195"/>
      <c r="K131" s="195"/>
    </row>
    <row r="132" spans="3:11" x14ac:dyDescent="0.25">
      <c r="C132" s="27"/>
      <c r="D132" s="27"/>
      <c r="E132" s="27"/>
      <c r="F132" s="27"/>
      <c r="G132" s="195"/>
      <c r="H132" s="195"/>
      <c r="I132" s="195"/>
      <c r="J132" s="195"/>
      <c r="K132" s="195"/>
    </row>
    <row r="133" spans="3:11" x14ac:dyDescent="0.25">
      <c r="C133" s="27"/>
      <c r="D133" s="196"/>
      <c r="E133" s="27"/>
      <c r="F133" s="27"/>
      <c r="G133" s="195"/>
      <c r="H133" s="195"/>
      <c r="I133" s="195"/>
      <c r="J133" s="195"/>
      <c r="K133" s="195"/>
    </row>
    <row r="134" spans="3:11" x14ac:dyDescent="0.25">
      <c r="C134" s="27"/>
      <c r="D134" s="196"/>
      <c r="E134" s="27"/>
      <c r="F134" s="27"/>
      <c r="G134" s="195"/>
      <c r="H134" s="195"/>
      <c r="I134" s="195"/>
      <c r="J134" s="195"/>
      <c r="K134" s="195"/>
    </row>
    <row r="135" spans="3:11" x14ac:dyDescent="0.25">
      <c r="C135" s="27"/>
      <c r="D135" s="196"/>
      <c r="E135" s="27"/>
      <c r="F135" s="27"/>
      <c r="G135" s="195"/>
      <c r="H135" s="195"/>
      <c r="I135" s="195"/>
      <c r="J135" s="195"/>
      <c r="K135" s="195"/>
    </row>
    <row r="136" spans="3:11" x14ac:dyDescent="0.25">
      <c r="C136" s="27"/>
      <c r="D136" s="196"/>
      <c r="E136" s="27"/>
      <c r="F136" s="27"/>
      <c r="G136" s="195"/>
      <c r="H136" s="195"/>
      <c r="I136" s="195"/>
      <c r="J136" s="195"/>
      <c r="K136" s="195"/>
    </row>
    <row r="137" spans="3:11" x14ac:dyDescent="0.25">
      <c r="C137" s="27"/>
      <c r="D137" s="196"/>
      <c r="E137" s="27"/>
      <c r="F137" s="27"/>
      <c r="G137" s="195"/>
      <c r="H137" s="195"/>
      <c r="I137" s="195"/>
      <c r="J137" s="195"/>
      <c r="K137" s="195"/>
    </row>
    <row r="138" spans="3:11" x14ac:dyDescent="0.25">
      <c r="C138" s="27"/>
      <c r="D138" s="196"/>
      <c r="E138" s="27"/>
      <c r="F138" s="27"/>
      <c r="G138" s="195"/>
      <c r="H138" s="195"/>
      <c r="I138" s="195"/>
      <c r="J138" s="195"/>
      <c r="K138" s="195"/>
    </row>
    <row r="139" spans="3:11" x14ac:dyDescent="0.25">
      <c r="C139" s="27"/>
      <c r="D139" s="196"/>
      <c r="E139" s="27"/>
      <c r="F139" s="27"/>
      <c r="G139" s="195"/>
      <c r="H139" s="195"/>
      <c r="I139" s="195"/>
      <c r="J139" s="195"/>
      <c r="K139" s="195"/>
    </row>
    <row r="140" spans="3:11" x14ac:dyDescent="0.25">
      <c r="C140" s="27"/>
      <c r="D140" s="196"/>
      <c r="E140" s="27"/>
      <c r="F140" s="27"/>
      <c r="G140" s="195"/>
      <c r="H140" s="195"/>
      <c r="I140" s="195"/>
      <c r="J140" s="195"/>
      <c r="K140" s="195"/>
    </row>
    <row r="141" spans="3:11" x14ac:dyDescent="0.25">
      <c r="C141" s="27"/>
      <c r="D141" s="196"/>
      <c r="E141" s="27"/>
      <c r="F141" s="27"/>
      <c r="G141" s="195"/>
      <c r="H141" s="195"/>
      <c r="I141" s="195"/>
      <c r="J141" s="195"/>
      <c r="K141" s="195"/>
    </row>
    <row r="142" spans="3:11" x14ac:dyDescent="0.25">
      <c r="C142" s="27"/>
      <c r="D142" s="196"/>
      <c r="E142" s="27"/>
      <c r="F142" s="27"/>
      <c r="G142" s="195"/>
      <c r="H142" s="195"/>
      <c r="I142" s="195"/>
      <c r="J142" s="195"/>
      <c r="K142" s="195"/>
    </row>
    <row r="143" spans="3:11" x14ac:dyDescent="0.25">
      <c r="C143" s="27"/>
      <c r="D143" s="27"/>
      <c r="E143" s="27"/>
      <c r="F143" s="27"/>
      <c r="G143" s="195"/>
      <c r="H143" s="195"/>
      <c r="I143" s="195"/>
      <c r="J143" s="195"/>
      <c r="K143" s="195"/>
    </row>
    <row r="144" spans="3:11" x14ac:dyDescent="0.25">
      <c r="C144" s="27"/>
      <c r="D144" s="196"/>
      <c r="E144" s="27"/>
      <c r="F144" s="27"/>
      <c r="G144" s="195"/>
      <c r="H144" s="195"/>
      <c r="I144" s="195"/>
      <c r="J144" s="195"/>
      <c r="K144" s="195"/>
    </row>
    <row r="145" spans="3:11" x14ac:dyDescent="0.25">
      <c r="C145" s="27"/>
      <c r="D145" s="196"/>
      <c r="E145" s="27"/>
      <c r="F145" s="27"/>
      <c r="G145" s="195"/>
      <c r="H145" s="195"/>
      <c r="I145" s="195"/>
      <c r="J145" s="195"/>
      <c r="K145" s="195"/>
    </row>
    <row r="146" spans="3:11" x14ac:dyDescent="0.25">
      <c r="C146" s="27"/>
      <c r="D146" s="196"/>
      <c r="E146" s="27"/>
      <c r="F146" s="27"/>
      <c r="G146" s="195"/>
      <c r="H146" s="195"/>
      <c r="I146" s="195"/>
      <c r="J146" s="195"/>
      <c r="K146" s="195"/>
    </row>
    <row r="147" spans="3:11" x14ac:dyDescent="0.25">
      <c r="C147" s="27"/>
      <c r="D147" s="196"/>
      <c r="E147" s="27"/>
      <c r="F147" s="27"/>
      <c r="G147" s="195"/>
      <c r="H147" s="195"/>
      <c r="I147" s="195"/>
      <c r="J147" s="195"/>
      <c r="K147" s="195"/>
    </row>
    <row r="148" spans="3:11" x14ac:dyDescent="0.25">
      <c r="C148" s="27"/>
      <c r="D148" s="196"/>
      <c r="E148" s="27"/>
      <c r="F148" s="27"/>
      <c r="G148" s="195"/>
      <c r="H148" s="195"/>
      <c r="I148" s="195"/>
      <c r="J148" s="195"/>
      <c r="K148" s="195"/>
    </row>
    <row r="149" spans="3:11" x14ac:dyDescent="0.25">
      <c r="C149" s="27"/>
      <c r="D149" s="196"/>
      <c r="E149" s="27"/>
      <c r="F149" s="27"/>
      <c r="G149" s="195"/>
      <c r="H149" s="195"/>
      <c r="I149" s="195"/>
      <c r="J149" s="195"/>
      <c r="K149" s="195"/>
    </row>
    <row r="150" spans="3:11" x14ac:dyDescent="0.25">
      <c r="C150" s="27"/>
      <c r="D150" s="196"/>
      <c r="E150" s="27"/>
      <c r="F150" s="27"/>
      <c r="G150" s="195"/>
      <c r="H150" s="195"/>
      <c r="I150" s="195"/>
      <c r="J150" s="195"/>
      <c r="K150" s="195"/>
    </row>
    <row r="151" spans="3:11" x14ac:dyDescent="0.25">
      <c r="C151" s="27"/>
      <c r="D151" s="196"/>
      <c r="E151" s="27"/>
      <c r="F151" s="27"/>
      <c r="G151" s="195"/>
      <c r="H151" s="195"/>
      <c r="I151" s="195"/>
      <c r="J151" s="195"/>
      <c r="K151" s="195"/>
    </row>
    <row r="152" spans="3:11" x14ac:dyDescent="0.25">
      <c r="C152" s="27"/>
      <c r="D152" s="196"/>
      <c r="E152" s="27"/>
      <c r="F152" s="27"/>
      <c r="G152" s="195"/>
      <c r="H152" s="195"/>
      <c r="I152" s="195"/>
      <c r="J152" s="195"/>
      <c r="K152" s="195"/>
    </row>
    <row r="153" spans="3:11" x14ac:dyDescent="0.25">
      <c r="C153" s="27"/>
      <c r="D153" s="196"/>
      <c r="E153" s="27"/>
      <c r="F153" s="27"/>
      <c r="G153" s="195"/>
      <c r="H153" s="195"/>
      <c r="I153" s="195"/>
      <c r="J153" s="195"/>
      <c r="K153" s="195"/>
    </row>
    <row r="154" spans="3:11" x14ac:dyDescent="0.25">
      <c r="C154" s="27"/>
      <c r="D154" s="27"/>
      <c r="E154" s="27"/>
      <c r="F154" s="27"/>
      <c r="G154" s="195"/>
      <c r="H154" s="195"/>
      <c r="I154" s="195"/>
      <c r="J154" s="195"/>
      <c r="K154" s="195"/>
    </row>
    <row r="155" spans="3:11" x14ac:dyDescent="0.25">
      <c r="C155" s="27"/>
      <c r="D155" s="27"/>
      <c r="E155" s="27"/>
      <c r="F155" s="27"/>
      <c r="G155" s="195"/>
      <c r="H155" s="195"/>
      <c r="I155" s="195"/>
      <c r="J155" s="195"/>
      <c r="K155" s="195"/>
    </row>
    <row r="156" spans="3:11" x14ac:dyDescent="0.25">
      <c r="C156" s="27"/>
      <c r="D156" s="27"/>
      <c r="E156" s="27"/>
      <c r="F156" s="27"/>
      <c r="G156" s="195"/>
      <c r="H156" s="195"/>
      <c r="I156" s="195"/>
      <c r="J156" s="195"/>
      <c r="K156" s="195"/>
    </row>
    <row r="157" spans="3:11" x14ac:dyDescent="0.25">
      <c r="C157" s="27"/>
      <c r="D157" s="27"/>
      <c r="E157" s="27"/>
      <c r="F157" s="27"/>
      <c r="G157" s="195"/>
      <c r="H157" s="195"/>
      <c r="I157" s="195"/>
      <c r="J157" s="195"/>
      <c r="K157" s="195"/>
    </row>
    <row r="158" spans="3:11" x14ac:dyDescent="0.25">
      <c r="C158" s="27"/>
      <c r="D158" s="27"/>
      <c r="E158" s="27"/>
      <c r="F158" s="27"/>
      <c r="G158" s="195"/>
      <c r="H158" s="195"/>
      <c r="I158" s="195"/>
      <c r="J158" s="195"/>
      <c r="K158" s="195"/>
    </row>
    <row r="159" spans="3:11" x14ac:dyDescent="0.25">
      <c r="C159" s="27"/>
      <c r="D159" s="27"/>
      <c r="E159" s="27"/>
      <c r="F159" s="27"/>
      <c r="G159" s="195"/>
      <c r="H159" s="195"/>
      <c r="I159" s="195"/>
      <c r="J159" s="195"/>
      <c r="K159" s="195"/>
    </row>
    <row r="160" spans="3:11" x14ac:dyDescent="0.25">
      <c r="C160" s="27"/>
      <c r="D160" s="27"/>
      <c r="E160" s="27"/>
      <c r="F160" s="27"/>
      <c r="G160" s="195"/>
      <c r="H160" s="195"/>
      <c r="I160" s="195"/>
      <c r="J160" s="195"/>
      <c r="K160" s="195"/>
    </row>
    <row r="161" spans="3:11" x14ac:dyDescent="0.25">
      <c r="C161" s="27"/>
      <c r="D161" s="27"/>
      <c r="E161" s="27"/>
      <c r="F161" s="27"/>
      <c r="G161" s="195"/>
      <c r="H161" s="195"/>
      <c r="I161" s="195"/>
      <c r="J161" s="195"/>
      <c r="K161" s="195"/>
    </row>
    <row r="162" spans="3:11" x14ac:dyDescent="0.25">
      <c r="C162" s="27"/>
      <c r="D162" s="27"/>
      <c r="E162" s="27"/>
      <c r="F162" s="27"/>
      <c r="G162" s="195"/>
      <c r="H162" s="195"/>
      <c r="I162" s="195"/>
      <c r="J162" s="195"/>
      <c r="K162" s="195"/>
    </row>
    <row r="163" spans="3:11" x14ac:dyDescent="0.25">
      <c r="C163" s="27"/>
      <c r="D163" s="27"/>
      <c r="E163" s="27"/>
      <c r="F163" s="27"/>
      <c r="G163" s="195"/>
      <c r="H163" s="195"/>
      <c r="I163" s="195"/>
      <c r="J163" s="195"/>
      <c r="K163" s="195"/>
    </row>
    <row r="164" spans="3:11" x14ac:dyDescent="0.25">
      <c r="C164" s="27"/>
      <c r="D164" s="27"/>
      <c r="E164" s="27"/>
      <c r="F164" s="27"/>
      <c r="G164" s="195"/>
      <c r="H164" s="195"/>
      <c r="I164" s="195"/>
      <c r="J164" s="195"/>
      <c r="K164" s="195"/>
    </row>
    <row r="165" spans="3:11" x14ac:dyDescent="0.25">
      <c r="C165" s="27"/>
      <c r="D165" s="27"/>
      <c r="E165" s="27"/>
      <c r="F165" s="27"/>
      <c r="G165" s="195"/>
      <c r="H165" s="195"/>
      <c r="I165" s="195"/>
      <c r="J165" s="195"/>
      <c r="K165" s="195"/>
    </row>
    <row r="166" spans="3:11" x14ac:dyDescent="0.25">
      <c r="C166" s="27"/>
      <c r="D166" s="27"/>
      <c r="E166" s="27"/>
      <c r="F166" s="27"/>
      <c r="G166" s="195"/>
      <c r="H166" s="195"/>
      <c r="I166" s="195"/>
      <c r="J166" s="195"/>
      <c r="K166" s="195"/>
    </row>
    <row r="167" spans="3:11" x14ac:dyDescent="0.25">
      <c r="C167" s="27"/>
      <c r="D167" s="27"/>
      <c r="E167" s="27"/>
      <c r="F167" s="27"/>
      <c r="G167" s="195"/>
      <c r="H167" s="195"/>
      <c r="I167" s="195"/>
      <c r="J167" s="195"/>
      <c r="K167" s="195"/>
    </row>
    <row r="168" spans="3:11" x14ac:dyDescent="0.25">
      <c r="C168" s="27"/>
      <c r="D168" s="27"/>
      <c r="E168" s="27"/>
      <c r="F168" s="27"/>
      <c r="G168" s="195"/>
      <c r="H168" s="195"/>
      <c r="I168" s="195"/>
      <c r="J168" s="195"/>
      <c r="K168" s="195"/>
    </row>
    <row r="169" spans="3:11" x14ac:dyDescent="0.25">
      <c r="C169" s="27"/>
      <c r="D169" s="27"/>
      <c r="E169" s="27"/>
      <c r="F169" s="27"/>
      <c r="G169" s="195"/>
      <c r="H169" s="195"/>
      <c r="I169" s="195"/>
      <c r="J169" s="195"/>
      <c r="K169" s="195"/>
    </row>
    <row r="170" spans="3:11" x14ac:dyDescent="0.25">
      <c r="C170" s="27"/>
      <c r="D170" s="27"/>
      <c r="E170" s="27"/>
      <c r="F170" s="27"/>
      <c r="G170" s="195"/>
      <c r="H170" s="195"/>
      <c r="I170" s="195"/>
      <c r="J170" s="195"/>
      <c r="K170" s="195"/>
    </row>
    <row r="171" spans="3:11" x14ac:dyDescent="0.25">
      <c r="C171" s="3"/>
      <c r="D171" s="3"/>
      <c r="E171" s="3"/>
      <c r="F171" s="3"/>
    </row>
    <row r="172" spans="3:11" x14ac:dyDescent="0.25">
      <c r="C172" s="3"/>
      <c r="D172" s="3"/>
      <c r="E172" s="3"/>
      <c r="F172" s="3"/>
    </row>
    <row r="173" spans="3:11" x14ac:dyDescent="0.25">
      <c r="C173" s="3"/>
      <c r="D173" s="3"/>
      <c r="E173" s="3"/>
      <c r="F173" s="3"/>
    </row>
    <row r="174" spans="3:11" x14ac:dyDescent="0.25">
      <c r="C174" s="3"/>
      <c r="D174" s="3"/>
      <c r="E174" s="3"/>
      <c r="F174" s="3"/>
    </row>
    <row r="175" spans="3:11" x14ac:dyDescent="0.25">
      <c r="C175" s="3"/>
      <c r="D175" s="3"/>
      <c r="E175" s="3"/>
      <c r="F175" s="3"/>
    </row>
    <row r="176" spans="3:11" x14ac:dyDescent="0.25">
      <c r="C176" s="3"/>
      <c r="D176" s="3"/>
      <c r="E176" s="3"/>
      <c r="F176" s="3"/>
    </row>
    <row r="177" spans="3:6" x14ac:dyDescent="0.25">
      <c r="C177" s="3"/>
      <c r="D177" s="3"/>
      <c r="E177" s="3"/>
      <c r="F177" s="3"/>
    </row>
  </sheetData>
  <mergeCells count="28">
    <mergeCell ref="Y34:Z35"/>
    <mergeCell ref="Y37:Z38"/>
    <mergeCell ref="Y42:Z43"/>
    <mergeCell ref="Y45:Z46"/>
    <mergeCell ref="W11:Z11"/>
    <mergeCell ref="T13:U14"/>
    <mergeCell ref="T10:T12"/>
    <mergeCell ref="U10:U12"/>
    <mergeCell ref="E11:F11"/>
    <mergeCell ref="G11:H11"/>
    <mergeCell ref="I11:J11"/>
    <mergeCell ref="K11:L11"/>
    <mergeCell ref="Q10:Q12"/>
    <mergeCell ref="C10:C12"/>
    <mergeCell ref="D10:D12"/>
    <mergeCell ref="E10:H10"/>
    <mergeCell ref="I10:L10"/>
    <mergeCell ref="P10:P12"/>
    <mergeCell ref="E12:F12"/>
    <mergeCell ref="G12:H12"/>
    <mergeCell ref="I12:J12"/>
    <mergeCell ref="K12:L12"/>
    <mergeCell ref="E9:L9"/>
    <mergeCell ref="C2:Z2"/>
    <mergeCell ref="C3:Z3"/>
    <mergeCell ref="D4:L5"/>
    <mergeCell ref="P5:Q5"/>
    <mergeCell ref="D6:L6"/>
  </mergeCells>
  <conditionalFormatting sqref="Q17">
    <cfRule type="expression" dxfId="179" priority="38">
      <formula>OR($P17="TOIL",$P17="F",$P17="UP")</formula>
    </cfRule>
  </conditionalFormatting>
  <conditionalFormatting sqref="Q18">
    <cfRule type="expression" dxfId="178" priority="37">
      <formula>OR($P18="TOIL",$P18="F",$P18="UP")</formula>
    </cfRule>
  </conditionalFormatting>
  <conditionalFormatting sqref="Q19">
    <cfRule type="expression" dxfId="177" priority="36">
      <formula>OR($P19="TOIL",$P19="F",$P19="UP")</formula>
    </cfRule>
  </conditionalFormatting>
  <conditionalFormatting sqref="Q20">
    <cfRule type="expression" dxfId="176" priority="35">
      <formula>OR($P20="TOIL",$P20="F",$P20="UP")</formula>
    </cfRule>
  </conditionalFormatting>
  <conditionalFormatting sqref="Q21">
    <cfRule type="expression" dxfId="175" priority="34">
      <formula>OR($P21="TOIL",$P21="F",$P21="UP")</formula>
    </cfRule>
  </conditionalFormatting>
  <conditionalFormatting sqref="Q22">
    <cfRule type="expression" dxfId="174" priority="33">
      <formula>OR($P22="TOIL",$P22="F",$P22="UP")</formula>
    </cfRule>
  </conditionalFormatting>
  <conditionalFormatting sqref="Q23">
    <cfRule type="expression" dxfId="173" priority="32">
      <formula>OR($P23="TOIL",$P23="F",$P23="UP")</formula>
    </cfRule>
  </conditionalFormatting>
  <conditionalFormatting sqref="Q26">
    <cfRule type="expression" dxfId="172" priority="31">
      <formula>OR($P26="TOIL",$P26="F",$P26="UP")</formula>
    </cfRule>
  </conditionalFormatting>
  <conditionalFormatting sqref="Q27">
    <cfRule type="expression" dxfId="171" priority="30">
      <formula>OR($P27="TOIL",$P27="F",$P27="UP")</formula>
    </cfRule>
  </conditionalFormatting>
  <conditionalFormatting sqref="Q28">
    <cfRule type="expression" dxfId="170" priority="29">
      <formula>OR($P28="TOIL",$P28="F",$P28="UP")</formula>
    </cfRule>
  </conditionalFormatting>
  <conditionalFormatting sqref="Q29">
    <cfRule type="expression" dxfId="169" priority="28">
      <formula>OR($P29="TOIL",$P29="F",$P29="UP")</formula>
    </cfRule>
  </conditionalFormatting>
  <conditionalFormatting sqref="Q30">
    <cfRule type="expression" dxfId="168" priority="27">
      <formula>OR($P30="TOIL",$P30="F",$P30="UP")</formula>
    </cfRule>
  </conditionalFormatting>
  <conditionalFormatting sqref="Q31">
    <cfRule type="expression" dxfId="167" priority="26">
      <formula>OR($P31="TOIL",$P31="F",$P31="UP")</formula>
    </cfRule>
  </conditionalFormatting>
  <conditionalFormatting sqref="Q32">
    <cfRule type="expression" dxfId="166" priority="25">
      <formula>OR($P32="TOIL",$P32="F",$P32="UP")</formula>
    </cfRule>
  </conditionalFormatting>
  <conditionalFormatting sqref="Q35">
    <cfRule type="expression" dxfId="165" priority="24">
      <formula>OR($P35="TOIL",$P35="F",$P35="UP")</formula>
    </cfRule>
  </conditionalFormatting>
  <conditionalFormatting sqref="Q36">
    <cfRule type="expression" dxfId="164" priority="23">
      <formula>OR($P36="TOIL",$P36="F",$P36="UP")</formula>
    </cfRule>
  </conditionalFormatting>
  <conditionalFormatting sqref="Q37">
    <cfRule type="expression" dxfId="163" priority="22">
      <formula>OR($P37="TOIL",$P37="F",$P37="UP")</formula>
    </cfRule>
  </conditionalFormatting>
  <conditionalFormatting sqref="Q38">
    <cfRule type="expression" dxfId="162" priority="21">
      <formula>OR($P38="TOIL",$P38="F",$P38="UP")</formula>
    </cfRule>
  </conditionalFormatting>
  <conditionalFormatting sqref="Q39">
    <cfRule type="expression" dxfId="161" priority="20">
      <formula>OR($P39="TOIL",$P39="F",$P39="UP")</formula>
    </cfRule>
  </conditionalFormatting>
  <conditionalFormatting sqref="Q40">
    <cfRule type="expression" dxfId="160" priority="19">
      <formula>OR($P40="TOIL",$P40="F",$P40="UP")</formula>
    </cfRule>
  </conditionalFormatting>
  <conditionalFormatting sqref="Q41">
    <cfRule type="expression" dxfId="159" priority="18">
      <formula>OR($P41="TOIL",$P41="F",$P41="UP")</formula>
    </cfRule>
  </conditionalFormatting>
  <conditionalFormatting sqref="Q44">
    <cfRule type="expression" dxfId="158" priority="17">
      <formula>OR($P44="TOIL",$P44="F",$P44="UP")</formula>
    </cfRule>
  </conditionalFormatting>
  <conditionalFormatting sqref="Q45">
    <cfRule type="expression" dxfId="157" priority="16">
      <formula>OR($P45="TOIL",$P45="F",$P45="UP")</formula>
    </cfRule>
  </conditionalFormatting>
  <conditionalFormatting sqref="Q46">
    <cfRule type="expression" dxfId="156" priority="15">
      <formula>OR($P46="TOIL",$P46="F",$P46="UP")</formula>
    </cfRule>
  </conditionalFormatting>
  <conditionalFormatting sqref="Q47">
    <cfRule type="expression" dxfId="155" priority="14">
      <formula>OR($P47="TOIL",$P47="F",$P47="UP")</formula>
    </cfRule>
  </conditionalFormatting>
  <conditionalFormatting sqref="Q48">
    <cfRule type="expression" dxfId="154" priority="13">
      <formula>OR($P48="TOIL",$P48="F",$P48="UP")</formula>
    </cfRule>
  </conditionalFormatting>
  <conditionalFormatting sqref="Q49">
    <cfRule type="expression" dxfId="153" priority="12">
      <formula>OR($P49="TOIL",$P49="F",$P49="UP")</formula>
    </cfRule>
  </conditionalFormatting>
  <conditionalFormatting sqref="Q50">
    <cfRule type="expression" dxfId="152" priority="11">
      <formula>OR($P50="TOIL",$P50="F",$P50="UP")</formula>
    </cfRule>
  </conditionalFormatting>
  <conditionalFormatting sqref="Q53">
    <cfRule type="expression" dxfId="151" priority="10">
      <formula>OR($P53="TOIL",$P53="F",$P53="UP")</formula>
    </cfRule>
  </conditionalFormatting>
  <conditionalFormatting sqref="Q54">
    <cfRule type="expression" dxfId="150" priority="9">
      <formula>OR($P54="TOIL",$P54="F",$P54="UP")</formula>
    </cfRule>
  </conditionalFormatting>
  <conditionalFormatting sqref="Q55">
    <cfRule type="expression" dxfId="149" priority="8">
      <formula>OR($P55="TOIL",$P55="F",$P55="UP")</formula>
    </cfRule>
  </conditionalFormatting>
  <conditionalFormatting sqref="Q56">
    <cfRule type="expression" dxfId="148" priority="7">
      <formula>OR($P56="TOIL",$P56="F",$P56="UP")</formula>
    </cfRule>
  </conditionalFormatting>
  <conditionalFormatting sqref="Q57">
    <cfRule type="expression" dxfId="147" priority="6">
      <formula>OR($P57="TOIL",$P57="F",$P57="UP")</formula>
    </cfRule>
  </conditionalFormatting>
  <conditionalFormatting sqref="Q58">
    <cfRule type="expression" dxfId="146" priority="5">
      <formula>OR($P58="TOIL",$P58="F",$P58="UP")</formula>
    </cfRule>
  </conditionalFormatting>
  <conditionalFormatting sqref="Q59">
    <cfRule type="expression" dxfId="145" priority="4">
      <formula>OR($P59="TOIL",$P59="F",$P59="UP")</formula>
    </cfRule>
  </conditionalFormatting>
  <conditionalFormatting sqref="T65">
    <cfRule type="expression" dxfId="144" priority="1">
      <formula>($T$63+$T$64)&gt;((10/37.5)*$G$7)</formula>
    </cfRule>
  </conditionalFormatting>
  <dataValidations count="1">
    <dataValidation type="list" allowBlank="1" showInputMessage="1" showErrorMessage="1" sqref="P17:P23 P53:P59 P44:P50 P35:P41 P26:P32">
      <formula1>$X$51:$X$60</formula1>
    </dataValidation>
  </dataValidations>
  <pageMargins left="0.23622047244094491" right="0.23622047244094491" top="0" bottom="0" header="0" footer="0"/>
  <pageSetup paperSize="9" scale="53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77"/>
  <sheetViews>
    <sheetView topLeftCell="A25" zoomScale="70" zoomScaleNormal="70" workbookViewId="0">
      <selection activeCell="D18" sqref="D18"/>
    </sheetView>
  </sheetViews>
  <sheetFormatPr defaultColWidth="4.85546875" defaultRowHeight="15.75" x14ac:dyDescent="0.25"/>
  <cols>
    <col min="1" max="1" width="1.140625" style="1" customWidth="1"/>
    <col min="2" max="2" width="1.7109375" style="1" customWidth="1"/>
    <col min="3" max="3" width="17.5703125" style="1" bestFit="1" customWidth="1"/>
    <col min="4" max="4" width="14" style="1" bestFit="1" customWidth="1"/>
    <col min="5" max="6" width="4" style="1" customWidth="1"/>
    <col min="7" max="7" width="6" style="1" bestFit="1" customWidth="1"/>
    <col min="8" max="10" width="4" style="1" customWidth="1"/>
    <col min="11" max="11" width="4.7109375" style="1" customWidth="1"/>
    <col min="12" max="12" width="6.42578125" style="1" customWidth="1"/>
    <col min="13" max="13" width="9.5703125" style="1" bestFit="1" customWidth="1"/>
    <col min="14" max="14" width="9.42578125" style="1" customWidth="1"/>
    <col min="15" max="15" width="16" style="1" bestFit="1" customWidth="1"/>
    <col min="16" max="16" width="12.7109375" style="2" customWidth="1"/>
    <col min="17" max="17" width="10.140625" style="2" customWidth="1"/>
    <col min="18" max="18" width="14.85546875" style="2" customWidth="1"/>
    <col min="19" max="19" width="1.7109375" style="3" customWidth="1"/>
    <col min="20" max="20" width="9.85546875" style="1" customWidth="1"/>
    <col min="21" max="21" width="10.42578125" style="2" customWidth="1"/>
    <col min="22" max="22" width="1.85546875" style="1" customWidth="1"/>
    <col min="23" max="23" width="8.85546875" style="1" customWidth="1"/>
    <col min="24" max="24" width="9.85546875" style="1" customWidth="1"/>
    <col min="25" max="25" width="11.28515625" style="1" customWidth="1"/>
    <col min="26" max="26" width="37.28515625" style="1" customWidth="1"/>
    <col min="27" max="27" width="2.28515625" style="1" customWidth="1"/>
    <col min="28" max="252" width="8.85546875" style="1" customWidth="1"/>
    <col min="253" max="253" width="10.85546875" style="1" bestFit="1" customWidth="1"/>
    <col min="254" max="254" width="9.28515625" style="1" bestFit="1" customWidth="1"/>
    <col min="255" max="256" width="0" style="1" hidden="1" customWidth="1"/>
    <col min="257" max="16384" width="4.85546875" style="1"/>
  </cols>
  <sheetData>
    <row r="1" spans="2:27" ht="8.25" customHeight="1" x14ac:dyDescent="0.25"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189"/>
      <c r="R1" s="189"/>
      <c r="S1" s="188"/>
      <c r="T1" s="188"/>
      <c r="U1" s="189"/>
      <c r="V1" s="188"/>
      <c r="W1" s="188"/>
      <c r="X1" s="188"/>
      <c r="Y1" s="188"/>
      <c r="Z1" s="188"/>
      <c r="AA1" s="188"/>
    </row>
    <row r="2" spans="2:27" x14ac:dyDescent="0.25">
      <c r="B2" s="174"/>
      <c r="C2" s="316" t="s">
        <v>78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7"/>
      <c r="T2" s="317"/>
      <c r="U2" s="317"/>
      <c r="V2" s="317"/>
      <c r="W2" s="317"/>
      <c r="X2" s="317"/>
      <c r="Y2" s="317"/>
      <c r="Z2" s="317"/>
      <c r="AA2" s="170"/>
    </row>
    <row r="3" spans="2:27" ht="16.5" thickBot="1" x14ac:dyDescent="0.3">
      <c r="B3" s="174"/>
      <c r="C3" s="316" t="s">
        <v>39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7"/>
      <c r="T3" s="317"/>
      <c r="U3" s="317"/>
      <c r="V3" s="317"/>
      <c r="W3" s="317"/>
      <c r="X3" s="317"/>
      <c r="Y3" s="317"/>
      <c r="Z3" s="317"/>
      <c r="AA3" s="170"/>
    </row>
    <row r="4" spans="2:27" x14ac:dyDescent="0.25">
      <c r="B4" s="174"/>
      <c r="C4" s="171" t="s">
        <v>0</v>
      </c>
      <c r="D4" s="361">
        <f>'Apr 2020'!D4:L5</f>
        <v>0</v>
      </c>
      <c r="E4" s="362"/>
      <c r="F4" s="362"/>
      <c r="G4" s="362"/>
      <c r="H4" s="362"/>
      <c r="I4" s="362"/>
      <c r="J4" s="362"/>
      <c r="K4" s="362"/>
      <c r="L4" s="363"/>
      <c r="M4" s="106"/>
      <c r="N4" s="106"/>
      <c r="O4" s="106"/>
      <c r="P4" s="131"/>
      <c r="Q4" s="131"/>
      <c r="R4" s="131"/>
      <c r="S4" s="106"/>
      <c r="T4" s="123" t="s">
        <v>30</v>
      </c>
      <c r="U4" s="124"/>
      <c r="V4" s="103"/>
      <c r="W4" s="103"/>
      <c r="X4" s="103"/>
      <c r="Y4" s="103"/>
      <c r="Z4" s="104"/>
      <c r="AA4" s="170"/>
    </row>
    <row r="5" spans="2:27" ht="16.5" thickBot="1" x14ac:dyDescent="0.3">
      <c r="B5" s="174"/>
      <c r="C5" s="171"/>
      <c r="D5" s="364"/>
      <c r="E5" s="365"/>
      <c r="F5" s="365"/>
      <c r="G5" s="365"/>
      <c r="H5" s="365"/>
      <c r="I5" s="365"/>
      <c r="J5" s="365"/>
      <c r="K5" s="365"/>
      <c r="L5" s="366"/>
      <c r="M5" s="106"/>
      <c r="N5" s="106"/>
      <c r="O5" s="171" t="s">
        <v>1</v>
      </c>
      <c r="P5" s="318">
        <f>C26</f>
        <v>44172</v>
      </c>
      <c r="Q5" s="318"/>
      <c r="R5" s="172"/>
      <c r="S5" s="106"/>
      <c r="T5" s="108" t="s">
        <v>31</v>
      </c>
      <c r="U5" s="131"/>
      <c r="V5" s="106"/>
      <c r="W5" s="106"/>
      <c r="X5" s="106"/>
      <c r="Y5" s="106"/>
      <c r="Z5" s="107"/>
      <c r="AA5" s="170"/>
    </row>
    <row r="6" spans="2:27" ht="16.5" thickBot="1" x14ac:dyDescent="0.3">
      <c r="B6" s="174"/>
      <c r="C6" s="171" t="s">
        <v>2</v>
      </c>
      <c r="D6" s="319">
        <f>'Apr 2020'!D6:L6</f>
        <v>0</v>
      </c>
      <c r="E6" s="320"/>
      <c r="F6" s="320"/>
      <c r="G6" s="320"/>
      <c r="H6" s="320"/>
      <c r="I6" s="320"/>
      <c r="J6" s="320"/>
      <c r="K6" s="320"/>
      <c r="L6" s="321"/>
      <c r="M6" s="106"/>
      <c r="N6" s="106"/>
      <c r="O6" s="106"/>
      <c r="P6" s="131"/>
      <c r="Q6" s="131"/>
      <c r="R6" s="131"/>
      <c r="S6" s="106"/>
      <c r="T6" s="108" t="s">
        <v>32</v>
      </c>
      <c r="U6" s="131"/>
      <c r="V6" s="106"/>
      <c r="W6" s="106"/>
      <c r="X6" s="106"/>
      <c r="Y6" s="106"/>
      <c r="Z6" s="107"/>
      <c r="AA6" s="170"/>
    </row>
    <row r="7" spans="2:27" ht="16.5" thickBot="1" x14ac:dyDescent="0.3">
      <c r="B7" s="174"/>
      <c r="C7" s="171" t="s">
        <v>26</v>
      </c>
      <c r="D7" s="106"/>
      <c r="E7" s="173"/>
      <c r="F7" s="106"/>
      <c r="G7" s="255">
        <f>'Nov 2020'!G7</f>
        <v>0</v>
      </c>
      <c r="H7" s="108" t="s">
        <v>3</v>
      </c>
      <c r="I7" s="106"/>
      <c r="J7" s="106"/>
      <c r="K7" s="106"/>
      <c r="L7" s="106"/>
      <c r="M7" s="254">
        <f>(G7/7)*COUNT(C17:C59)</f>
        <v>0</v>
      </c>
      <c r="N7" s="128"/>
      <c r="O7" s="106"/>
      <c r="P7" s="131"/>
      <c r="Q7" s="131"/>
      <c r="R7" s="131"/>
      <c r="S7" s="106"/>
      <c r="T7" s="108" t="s">
        <v>34</v>
      </c>
      <c r="U7" s="131"/>
      <c r="V7" s="106"/>
      <c r="W7" s="106"/>
      <c r="X7" s="106"/>
      <c r="Y7" s="106"/>
      <c r="Z7" s="107"/>
      <c r="AA7" s="170"/>
    </row>
    <row r="8" spans="2:27" ht="16.5" thickBot="1" x14ac:dyDescent="0.3">
      <c r="B8" s="174"/>
      <c r="C8" s="106"/>
      <c r="D8" s="106"/>
      <c r="E8" s="173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31"/>
      <c r="Q8" s="131"/>
      <c r="R8" s="131"/>
      <c r="S8" s="106"/>
      <c r="T8" s="126" t="s">
        <v>60</v>
      </c>
      <c r="U8" s="132"/>
      <c r="V8" s="120"/>
      <c r="W8" s="120"/>
      <c r="X8" s="120"/>
      <c r="Y8" s="120"/>
      <c r="Z8" s="121"/>
      <c r="AA8" s="170"/>
    </row>
    <row r="9" spans="2:27" ht="16.5" thickBot="1" x14ac:dyDescent="0.3">
      <c r="B9" s="174"/>
      <c r="C9" s="129"/>
      <c r="D9" s="106"/>
      <c r="E9" s="313" t="s">
        <v>61</v>
      </c>
      <c r="F9" s="314"/>
      <c r="G9" s="314"/>
      <c r="H9" s="314"/>
      <c r="I9" s="314"/>
      <c r="J9" s="314"/>
      <c r="K9" s="314"/>
      <c r="L9" s="315"/>
      <c r="M9" s="106"/>
      <c r="N9" s="106"/>
      <c r="O9" s="106"/>
      <c r="P9" s="131"/>
      <c r="Q9" s="131"/>
      <c r="R9" s="131"/>
      <c r="S9" s="106"/>
      <c r="T9" s="106"/>
      <c r="U9" s="131"/>
      <c r="V9" s="106"/>
      <c r="W9" s="106"/>
      <c r="X9" s="106"/>
      <c r="Y9" s="106"/>
      <c r="Z9" s="106"/>
      <c r="AA9" s="170"/>
    </row>
    <row r="10" spans="2:27" ht="15" customHeight="1" x14ac:dyDescent="0.25">
      <c r="B10" s="174"/>
      <c r="C10" s="304" t="s">
        <v>4</v>
      </c>
      <c r="D10" s="307" t="s">
        <v>90</v>
      </c>
      <c r="E10" s="338" t="s">
        <v>40</v>
      </c>
      <c r="F10" s="339"/>
      <c r="G10" s="340"/>
      <c r="H10" s="341"/>
      <c r="I10" s="338" t="s">
        <v>41</v>
      </c>
      <c r="J10" s="339"/>
      <c r="K10" s="340"/>
      <c r="L10" s="341"/>
      <c r="M10" s="130" t="s">
        <v>5</v>
      </c>
      <c r="N10" s="99" t="s">
        <v>51</v>
      </c>
      <c r="O10" s="99" t="s">
        <v>8</v>
      </c>
      <c r="P10" s="310" t="s">
        <v>91</v>
      </c>
      <c r="Q10" s="310" t="s">
        <v>92</v>
      </c>
      <c r="R10" s="99" t="s">
        <v>59</v>
      </c>
      <c r="S10" s="103"/>
      <c r="T10" s="328" t="s">
        <v>53</v>
      </c>
      <c r="U10" s="310" t="s">
        <v>17</v>
      </c>
      <c r="V10" s="106"/>
      <c r="W10" s="102"/>
      <c r="X10" s="103"/>
      <c r="Y10" s="103"/>
      <c r="Z10" s="104"/>
      <c r="AA10" s="170"/>
    </row>
    <row r="11" spans="2:27" x14ac:dyDescent="0.25">
      <c r="B11" s="174"/>
      <c r="C11" s="305"/>
      <c r="D11" s="308"/>
      <c r="E11" s="342" t="s">
        <v>6</v>
      </c>
      <c r="F11" s="343"/>
      <c r="G11" s="343" t="s">
        <v>7</v>
      </c>
      <c r="H11" s="344"/>
      <c r="I11" s="342" t="s">
        <v>6</v>
      </c>
      <c r="J11" s="343"/>
      <c r="K11" s="343" t="s">
        <v>7</v>
      </c>
      <c r="L11" s="344"/>
      <c r="M11" s="131" t="s">
        <v>8</v>
      </c>
      <c r="N11" s="100" t="s">
        <v>52</v>
      </c>
      <c r="O11" s="100" t="s">
        <v>5</v>
      </c>
      <c r="P11" s="311"/>
      <c r="Q11" s="311"/>
      <c r="R11" s="100" t="s">
        <v>54</v>
      </c>
      <c r="S11" s="106"/>
      <c r="T11" s="329"/>
      <c r="U11" s="331"/>
      <c r="V11" s="106"/>
      <c r="W11" s="333" t="s">
        <v>56</v>
      </c>
      <c r="X11" s="316"/>
      <c r="Y11" s="316"/>
      <c r="Z11" s="334"/>
      <c r="AA11" s="170"/>
    </row>
    <row r="12" spans="2:27" ht="16.5" thickBot="1" x14ac:dyDescent="0.3">
      <c r="B12" s="174"/>
      <c r="C12" s="306"/>
      <c r="D12" s="309"/>
      <c r="E12" s="335" t="s">
        <v>9</v>
      </c>
      <c r="F12" s="336"/>
      <c r="G12" s="336" t="s">
        <v>9</v>
      </c>
      <c r="H12" s="337"/>
      <c r="I12" s="335" t="s">
        <v>9</v>
      </c>
      <c r="J12" s="336"/>
      <c r="K12" s="336" t="s">
        <v>9</v>
      </c>
      <c r="L12" s="337"/>
      <c r="M12" s="132" t="s">
        <v>10</v>
      </c>
      <c r="N12" s="133" t="s">
        <v>10</v>
      </c>
      <c r="O12" s="133" t="s">
        <v>58</v>
      </c>
      <c r="P12" s="312"/>
      <c r="Q12" s="312"/>
      <c r="R12" s="101">
        <f>G7</f>
        <v>0</v>
      </c>
      <c r="S12" s="106"/>
      <c r="T12" s="330"/>
      <c r="U12" s="332"/>
      <c r="V12" s="106"/>
      <c r="W12" s="108"/>
      <c r="X12" s="106"/>
      <c r="Y12" s="106"/>
      <c r="Z12" s="107"/>
      <c r="AA12" s="170"/>
    </row>
    <row r="13" spans="2:27" ht="15.75" customHeight="1" x14ac:dyDescent="0.25">
      <c r="B13" s="174"/>
      <c r="C13" s="134"/>
      <c r="D13" s="135"/>
      <c r="E13" s="136" t="s">
        <v>11</v>
      </c>
      <c r="F13" s="137" t="s">
        <v>12</v>
      </c>
      <c r="G13" s="138" t="s">
        <v>11</v>
      </c>
      <c r="H13" s="139" t="s">
        <v>12</v>
      </c>
      <c r="I13" s="136" t="s">
        <v>11</v>
      </c>
      <c r="J13" s="137" t="s">
        <v>12</v>
      </c>
      <c r="K13" s="138" t="s">
        <v>11</v>
      </c>
      <c r="L13" s="139" t="s">
        <v>12</v>
      </c>
      <c r="M13" s="131"/>
      <c r="N13" s="99"/>
      <c r="O13" s="100"/>
      <c r="P13" s="100"/>
      <c r="Q13" s="100"/>
      <c r="R13" s="100"/>
      <c r="S13" s="106"/>
      <c r="T13" s="349" t="s">
        <v>94</v>
      </c>
      <c r="U13" s="350"/>
      <c r="V13" s="106"/>
      <c r="W13" s="108"/>
      <c r="X13" s="106"/>
      <c r="Y13" s="106"/>
      <c r="Z13" s="107"/>
      <c r="AA13" s="170"/>
    </row>
    <row r="14" spans="2:27" x14ac:dyDescent="0.25">
      <c r="B14" s="174"/>
      <c r="C14" s="140" t="s">
        <v>29</v>
      </c>
      <c r="D14" s="141"/>
      <c r="E14" s="142"/>
      <c r="F14" s="143"/>
      <c r="G14" s="144"/>
      <c r="H14" s="145"/>
      <c r="I14" s="142"/>
      <c r="J14" s="143"/>
      <c r="K14" s="146"/>
      <c r="L14" s="145"/>
      <c r="M14" s="147"/>
      <c r="N14" s="148"/>
      <c r="O14" s="148"/>
      <c r="P14" s="148"/>
      <c r="Q14" s="148"/>
      <c r="R14" s="148"/>
      <c r="S14" s="27"/>
      <c r="T14" s="351"/>
      <c r="U14" s="352"/>
      <c r="V14" s="106"/>
      <c r="W14" s="108"/>
      <c r="X14" s="106"/>
      <c r="Y14" s="106"/>
      <c r="Z14" s="107"/>
      <c r="AA14" s="170"/>
    </row>
    <row r="15" spans="2:27" ht="16.5" thickBot="1" x14ac:dyDescent="0.3">
      <c r="B15" s="174"/>
      <c r="C15" s="4" t="s">
        <v>35</v>
      </c>
      <c r="D15" s="5" t="s">
        <v>36</v>
      </c>
      <c r="E15" s="6">
        <v>8</v>
      </c>
      <c r="F15" s="7">
        <v>30</v>
      </c>
      <c r="G15" s="8"/>
      <c r="H15" s="9"/>
      <c r="I15" s="6"/>
      <c r="J15" s="7"/>
      <c r="K15" s="10">
        <v>17</v>
      </c>
      <c r="L15" s="11">
        <v>0</v>
      </c>
      <c r="M15" s="12">
        <v>8.5</v>
      </c>
      <c r="N15" s="13">
        <v>0.5</v>
      </c>
      <c r="O15" s="13">
        <v>8</v>
      </c>
      <c r="P15" s="35"/>
      <c r="Q15" s="14"/>
      <c r="R15" s="36">
        <f>SUM(O15-7.5)</f>
        <v>0.5</v>
      </c>
      <c r="S15" s="15"/>
      <c r="T15" s="16">
        <v>0.5</v>
      </c>
      <c r="U15" s="17"/>
      <c r="V15" s="106"/>
      <c r="W15" s="105"/>
      <c r="X15" s="106"/>
      <c r="Y15" s="106"/>
      <c r="Z15" s="107"/>
      <c r="AA15" s="170"/>
    </row>
    <row r="16" spans="2:27" ht="16.899999999999999" customHeight="1" x14ac:dyDescent="0.25">
      <c r="B16" s="174"/>
      <c r="C16" s="149"/>
      <c r="D16" s="150"/>
      <c r="E16" s="153"/>
      <c r="F16" s="154"/>
      <c r="G16" s="155"/>
      <c r="H16" s="156"/>
      <c r="I16" s="153"/>
      <c r="J16" s="154"/>
      <c r="K16" s="157"/>
      <c r="L16" s="158"/>
      <c r="M16" s="159"/>
      <c r="N16" s="86"/>
      <c r="O16" s="159"/>
      <c r="P16" s="87"/>
      <c r="Q16" s="87"/>
      <c r="R16" s="86"/>
      <c r="S16" s="160"/>
      <c r="T16" s="90"/>
      <c r="U16" s="91"/>
      <c r="V16" s="106"/>
      <c r="W16" s="105" t="s">
        <v>13</v>
      </c>
      <c r="X16" s="106" t="s">
        <v>27</v>
      </c>
      <c r="Y16" s="106"/>
      <c r="Z16" s="107"/>
      <c r="AA16" s="170"/>
    </row>
    <row r="17" spans="2:27" ht="16.899999999999999" customHeight="1" x14ac:dyDescent="0.25">
      <c r="B17" s="174"/>
      <c r="C17" s="235">
        <f>D17</f>
        <v>44165</v>
      </c>
      <c r="D17" s="202">
        <v>44165</v>
      </c>
      <c r="E17" s="20"/>
      <c r="F17" s="21"/>
      <c r="G17" s="22"/>
      <c r="H17" s="23"/>
      <c r="I17" s="20"/>
      <c r="J17" s="21"/>
      <c r="K17" s="24"/>
      <c r="L17" s="25"/>
      <c r="M17" s="42">
        <f>((TIME(G17,H17,0)-TIME(E17,F17,0))+(TIME(K17,L17,0)-TIME(I17,J17,0)))*24</f>
        <v>0</v>
      </c>
      <c r="N17" s="26"/>
      <c r="O17" s="42">
        <f>SUM(M17-N17)</f>
        <v>0</v>
      </c>
      <c r="P17" s="26"/>
      <c r="Q17" s="26"/>
      <c r="R17" s="197" t="str">
        <f t="shared" ref="R17:R23" si="0">IF(P17="TOIL", "Use TOIL column  →         ", IF(P17="F", "Use Flexi column →         ", IF(P17="UP", "Leave blank                      ",  "")))</f>
        <v/>
      </c>
      <c r="T17" s="92"/>
      <c r="U17" s="93"/>
      <c r="V17" s="106"/>
      <c r="W17" s="105" t="s">
        <v>14</v>
      </c>
      <c r="X17" s="106" t="s">
        <v>15</v>
      </c>
      <c r="Y17" s="106"/>
      <c r="Z17" s="107"/>
      <c r="AA17" s="170"/>
    </row>
    <row r="18" spans="2:27" ht="16.899999999999999" customHeight="1" x14ac:dyDescent="0.25">
      <c r="B18" s="174"/>
      <c r="C18" s="235">
        <f>C17+1</f>
        <v>44166</v>
      </c>
      <c r="D18" s="19" t="s">
        <v>46</v>
      </c>
      <c r="E18" s="280"/>
      <c r="F18" s="281"/>
      <c r="G18" s="282"/>
      <c r="H18" s="283"/>
      <c r="I18" s="280"/>
      <c r="J18" s="281"/>
      <c r="K18" s="284"/>
      <c r="L18" s="285"/>
      <c r="M18" s="42">
        <f t="shared" ref="M18:M23" si="1">((TIME(G18,H18,0)-TIME(E18,F18,0))+(TIME(K18,L18,0)-TIME(I18,J18,0)))*24</f>
        <v>0</v>
      </c>
      <c r="N18" s="286"/>
      <c r="O18" s="42">
        <f t="shared" ref="O18:O23" si="2">SUM(M18-N18)</f>
        <v>0</v>
      </c>
      <c r="P18" s="26"/>
      <c r="Q18" s="26"/>
      <c r="R18" s="197" t="str">
        <f t="shared" si="0"/>
        <v/>
      </c>
      <c r="T18" s="92"/>
      <c r="U18" s="93"/>
      <c r="V18" s="106"/>
      <c r="W18" s="105" t="s">
        <v>16</v>
      </c>
      <c r="X18" s="106" t="s">
        <v>37</v>
      </c>
      <c r="Y18" s="106"/>
      <c r="Z18" s="107"/>
      <c r="AA18" s="170"/>
    </row>
    <row r="19" spans="2:27" ht="16.899999999999999" customHeight="1" x14ac:dyDescent="0.25">
      <c r="B19" s="174"/>
      <c r="C19" s="235">
        <f t="shared" ref="C19:C23" si="3">C18+1</f>
        <v>44167</v>
      </c>
      <c r="D19" s="19" t="s">
        <v>47</v>
      </c>
      <c r="E19" s="280"/>
      <c r="F19" s="281"/>
      <c r="G19" s="282"/>
      <c r="H19" s="283"/>
      <c r="I19" s="280"/>
      <c r="J19" s="281"/>
      <c r="K19" s="284"/>
      <c r="L19" s="285"/>
      <c r="M19" s="42">
        <f t="shared" si="1"/>
        <v>0</v>
      </c>
      <c r="N19" s="286"/>
      <c r="O19" s="42">
        <f t="shared" si="2"/>
        <v>0</v>
      </c>
      <c r="P19" s="26"/>
      <c r="Q19" s="26"/>
      <c r="R19" s="197" t="str">
        <f t="shared" si="0"/>
        <v/>
      </c>
      <c r="T19" s="92"/>
      <c r="U19" s="93"/>
      <c r="V19" s="106"/>
      <c r="W19" s="105" t="s">
        <v>17</v>
      </c>
      <c r="X19" s="106" t="s">
        <v>28</v>
      </c>
      <c r="Y19" s="106"/>
      <c r="Z19" s="107"/>
      <c r="AA19" s="170"/>
    </row>
    <row r="20" spans="2:27" ht="16.899999999999999" customHeight="1" x14ac:dyDescent="0.25">
      <c r="B20" s="174"/>
      <c r="C20" s="235">
        <f t="shared" si="3"/>
        <v>44168</v>
      </c>
      <c r="D20" s="19" t="s">
        <v>48</v>
      </c>
      <c r="E20" s="280"/>
      <c r="F20" s="281"/>
      <c r="G20" s="282"/>
      <c r="H20" s="283"/>
      <c r="I20" s="280"/>
      <c r="J20" s="281"/>
      <c r="K20" s="284"/>
      <c r="L20" s="285"/>
      <c r="M20" s="42">
        <f t="shared" si="1"/>
        <v>0</v>
      </c>
      <c r="N20" s="286"/>
      <c r="O20" s="42">
        <f t="shared" si="2"/>
        <v>0</v>
      </c>
      <c r="P20" s="26"/>
      <c r="Q20" s="26"/>
      <c r="R20" s="197" t="str">
        <f t="shared" si="0"/>
        <v/>
      </c>
      <c r="T20" s="92"/>
      <c r="U20" s="93"/>
      <c r="V20" s="106"/>
      <c r="W20" s="105" t="s">
        <v>18</v>
      </c>
      <c r="X20" s="106" t="s">
        <v>19</v>
      </c>
      <c r="Y20" s="106"/>
      <c r="Z20" s="107"/>
      <c r="AA20" s="170"/>
    </row>
    <row r="21" spans="2:27" ht="16.899999999999999" customHeight="1" x14ac:dyDescent="0.25">
      <c r="B21" s="174"/>
      <c r="C21" s="235">
        <f t="shared" si="3"/>
        <v>44169</v>
      </c>
      <c r="D21" s="19" t="s">
        <v>42</v>
      </c>
      <c r="E21" s="280"/>
      <c r="F21" s="281"/>
      <c r="G21" s="282"/>
      <c r="H21" s="283"/>
      <c r="I21" s="280"/>
      <c r="J21" s="281"/>
      <c r="K21" s="284"/>
      <c r="L21" s="285"/>
      <c r="M21" s="42">
        <f t="shared" si="1"/>
        <v>0</v>
      </c>
      <c r="N21" s="286"/>
      <c r="O21" s="42">
        <f t="shared" si="2"/>
        <v>0</v>
      </c>
      <c r="P21" s="26"/>
      <c r="Q21" s="26"/>
      <c r="R21" s="197" t="str">
        <f t="shared" si="0"/>
        <v/>
      </c>
      <c r="T21" s="92"/>
      <c r="U21" s="93"/>
      <c r="V21" s="106"/>
      <c r="W21" s="105" t="s">
        <v>20</v>
      </c>
      <c r="X21" s="106" t="s">
        <v>21</v>
      </c>
      <c r="Y21" s="106"/>
      <c r="Z21" s="107"/>
      <c r="AA21" s="170"/>
    </row>
    <row r="22" spans="2:27" ht="16.899999999999999" customHeight="1" x14ac:dyDescent="0.25">
      <c r="B22" s="174"/>
      <c r="C22" s="235">
        <f t="shared" si="3"/>
        <v>44170</v>
      </c>
      <c r="D22" s="19" t="s">
        <v>43</v>
      </c>
      <c r="E22" s="20"/>
      <c r="F22" s="21"/>
      <c r="G22" s="22"/>
      <c r="H22" s="23"/>
      <c r="I22" s="20"/>
      <c r="J22" s="21"/>
      <c r="K22" s="24"/>
      <c r="L22" s="25"/>
      <c r="M22" s="42">
        <f t="shared" si="1"/>
        <v>0</v>
      </c>
      <c r="N22" s="26"/>
      <c r="O22" s="42">
        <f t="shared" si="2"/>
        <v>0</v>
      </c>
      <c r="P22" s="26"/>
      <c r="Q22" s="26"/>
      <c r="R22" s="197" t="str">
        <f t="shared" si="0"/>
        <v/>
      </c>
      <c r="T22" s="92"/>
      <c r="U22" s="93"/>
      <c r="V22" s="106"/>
      <c r="W22" s="105" t="s">
        <v>22</v>
      </c>
      <c r="X22" s="106" t="s">
        <v>23</v>
      </c>
      <c r="Y22" s="106"/>
      <c r="Z22" s="107"/>
      <c r="AA22" s="170"/>
    </row>
    <row r="23" spans="2:27" ht="16.899999999999999" customHeight="1" x14ac:dyDescent="0.25">
      <c r="B23" s="174"/>
      <c r="C23" s="235">
        <f t="shared" si="3"/>
        <v>44171</v>
      </c>
      <c r="D23" s="19" t="s">
        <v>44</v>
      </c>
      <c r="E23" s="20"/>
      <c r="F23" s="21"/>
      <c r="G23" s="22"/>
      <c r="H23" s="23"/>
      <c r="I23" s="20"/>
      <c r="J23" s="21"/>
      <c r="K23" s="24"/>
      <c r="L23" s="25"/>
      <c r="M23" s="42">
        <f t="shared" si="1"/>
        <v>0</v>
      </c>
      <c r="N23" s="26"/>
      <c r="O23" s="42">
        <f t="shared" si="2"/>
        <v>0</v>
      </c>
      <c r="P23" s="26"/>
      <c r="Q23" s="26"/>
      <c r="R23" s="197" t="str">
        <f t="shared" si="0"/>
        <v/>
      </c>
      <c r="T23" s="92"/>
      <c r="U23" s="93"/>
      <c r="V23" s="106"/>
      <c r="W23" s="105" t="s">
        <v>24</v>
      </c>
      <c r="X23" s="106" t="s">
        <v>33</v>
      </c>
      <c r="Y23" s="106"/>
      <c r="Z23" s="107"/>
      <c r="AA23" s="170"/>
    </row>
    <row r="24" spans="2:27" s="28" customFormat="1" ht="16.899999999999999" customHeight="1" x14ac:dyDescent="0.25">
      <c r="B24" s="187"/>
      <c r="C24" s="236"/>
      <c r="D24" s="39" t="s">
        <v>50</v>
      </c>
      <c r="E24" s="55"/>
      <c r="F24" s="56"/>
      <c r="G24" s="57"/>
      <c r="H24" s="58"/>
      <c r="I24" s="55"/>
      <c r="J24" s="56"/>
      <c r="K24" s="59"/>
      <c r="L24" s="60"/>
      <c r="M24" s="161"/>
      <c r="N24" s="45"/>
      <c r="O24" s="40">
        <f>SUM(O17:O23)</f>
        <v>0</v>
      </c>
      <c r="P24" s="61"/>
      <c r="Q24" s="40">
        <f>SUM(Q17:Q23)</f>
        <v>0</v>
      </c>
      <c r="R24" s="40">
        <f>SUM(O24-G$7)+Q24</f>
        <v>0</v>
      </c>
      <c r="S24" s="62"/>
      <c r="T24" s="88"/>
      <c r="U24" s="89"/>
      <c r="V24" s="113"/>
      <c r="W24" s="105" t="s">
        <v>55</v>
      </c>
      <c r="X24" s="106" t="s">
        <v>53</v>
      </c>
      <c r="Y24" s="106"/>
      <c r="Z24" s="107"/>
      <c r="AA24" s="175"/>
    </row>
    <row r="25" spans="2:27" ht="16.899999999999999" customHeight="1" x14ac:dyDescent="0.25">
      <c r="B25" s="174"/>
      <c r="C25" s="235"/>
      <c r="D25" s="19"/>
      <c r="E25" s="63"/>
      <c r="F25" s="64"/>
      <c r="G25" s="65"/>
      <c r="H25" s="66"/>
      <c r="I25" s="63"/>
      <c r="J25" s="64"/>
      <c r="K25" s="67"/>
      <c r="L25" s="68"/>
      <c r="M25" s="42"/>
      <c r="N25" s="41"/>
      <c r="O25" s="42"/>
      <c r="P25" s="69"/>
      <c r="Q25" s="69"/>
      <c r="R25" s="41"/>
      <c r="S25" s="27"/>
      <c r="T25" s="94"/>
      <c r="U25" s="95"/>
      <c r="V25" s="106"/>
      <c r="W25" s="105" t="s">
        <v>62</v>
      </c>
      <c r="X25" s="106" t="s">
        <v>49</v>
      </c>
      <c r="Y25" s="113"/>
      <c r="Z25" s="115"/>
      <c r="AA25" s="170"/>
    </row>
    <row r="26" spans="2:27" ht="16.899999999999999" customHeight="1" thickBot="1" x14ac:dyDescent="0.3">
      <c r="B26" s="174"/>
      <c r="C26" s="235">
        <f>C23+1</f>
        <v>44172</v>
      </c>
      <c r="D26" s="19" t="s">
        <v>45</v>
      </c>
      <c r="E26" s="280"/>
      <c r="F26" s="281"/>
      <c r="G26" s="282"/>
      <c r="H26" s="283"/>
      <c r="I26" s="280"/>
      <c r="J26" s="281"/>
      <c r="K26" s="284"/>
      <c r="L26" s="285"/>
      <c r="M26" s="42">
        <f t="shared" ref="M26:M32" si="4">((TIME(G26,H26,0)-TIME(E26,F26,0))+(TIME(K26,L26,0)-TIME(I26,J26,0)))*24</f>
        <v>0</v>
      </c>
      <c r="N26" s="286"/>
      <c r="O26" s="42">
        <f t="shared" ref="O26:O31" si="5">SUM(M26-N26)</f>
        <v>0</v>
      </c>
      <c r="P26" s="26"/>
      <c r="Q26" s="26"/>
      <c r="R26" s="197" t="str">
        <f t="shared" ref="R26:R32" si="6">IF(P26="TOIL", "Use TOIL column  →         ", IF(P26="F", "Use Flexi column →         ", IF(P26="UP", "Leave blank                      ",  "")))</f>
        <v/>
      </c>
      <c r="T26" s="92"/>
      <c r="U26" s="93"/>
      <c r="V26" s="106"/>
      <c r="W26" s="122"/>
      <c r="X26" s="120"/>
      <c r="Y26" s="120"/>
      <c r="Z26" s="121"/>
      <c r="AA26" s="170"/>
    </row>
    <row r="27" spans="2:27" ht="16.899999999999999" customHeight="1" thickBot="1" x14ac:dyDescent="0.3">
      <c r="B27" s="174"/>
      <c r="C27" s="235">
        <f>C26+1</f>
        <v>44173</v>
      </c>
      <c r="D27" s="19" t="s">
        <v>46</v>
      </c>
      <c r="E27" s="280"/>
      <c r="F27" s="281"/>
      <c r="G27" s="282"/>
      <c r="H27" s="283"/>
      <c r="I27" s="280"/>
      <c r="J27" s="281"/>
      <c r="K27" s="284"/>
      <c r="L27" s="285"/>
      <c r="M27" s="42">
        <f t="shared" si="4"/>
        <v>0</v>
      </c>
      <c r="N27" s="286"/>
      <c r="O27" s="42">
        <f t="shared" si="5"/>
        <v>0</v>
      </c>
      <c r="P27" s="26"/>
      <c r="Q27" s="26"/>
      <c r="R27" s="197" t="str">
        <f t="shared" si="6"/>
        <v/>
      </c>
      <c r="T27" s="92"/>
      <c r="U27" s="93"/>
      <c r="V27" s="106"/>
      <c r="W27" s="106"/>
      <c r="X27" s="106"/>
      <c r="Y27" s="106"/>
      <c r="Z27" s="106"/>
      <c r="AA27" s="170"/>
    </row>
    <row r="28" spans="2:27" ht="16.899999999999999" customHeight="1" x14ac:dyDescent="0.25">
      <c r="B28" s="174"/>
      <c r="C28" s="235">
        <f t="shared" ref="C28:C32" si="7">C27+1</f>
        <v>44174</v>
      </c>
      <c r="D28" s="19" t="s">
        <v>47</v>
      </c>
      <c r="E28" s="280"/>
      <c r="F28" s="281"/>
      <c r="G28" s="282"/>
      <c r="H28" s="283"/>
      <c r="I28" s="280"/>
      <c r="J28" s="281"/>
      <c r="K28" s="284"/>
      <c r="L28" s="285"/>
      <c r="M28" s="42">
        <f t="shared" si="4"/>
        <v>0</v>
      </c>
      <c r="N28" s="286"/>
      <c r="O28" s="42">
        <f t="shared" si="5"/>
        <v>0</v>
      </c>
      <c r="P28" s="26"/>
      <c r="Q28" s="26"/>
      <c r="R28" s="197" t="str">
        <f t="shared" si="6"/>
        <v/>
      </c>
      <c r="T28" s="92"/>
      <c r="U28" s="93"/>
      <c r="V28" s="106"/>
      <c r="W28" s="102"/>
      <c r="X28" s="103"/>
      <c r="Y28" s="103"/>
      <c r="Z28" s="104"/>
      <c r="AA28" s="170"/>
    </row>
    <row r="29" spans="2:27" ht="16.899999999999999" customHeight="1" x14ac:dyDescent="0.25">
      <c r="B29" s="174"/>
      <c r="C29" s="235">
        <f t="shared" si="7"/>
        <v>44175</v>
      </c>
      <c r="D29" s="19" t="s">
        <v>48</v>
      </c>
      <c r="E29" s="280"/>
      <c r="F29" s="281"/>
      <c r="G29" s="282"/>
      <c r="H29" s="283"/>
      <c r="I29" s="280"/>
      <c r="J29" s="281"/>
      <c r="K29" s="284"/>
      <c r="L29" s="285"/>
      <c r="M29" s="42">
        <f t="shared" si="4"/>
        <v>0</v>
      </c>
      <c r="N29" s="286"/>
      <c r="O29" s="42">
        <f t="shared" si="5"/>
        <v>0</v>
      </c>
      <c r="P29" s="26"/>
      <c r="Q29" s="26"/>
      <c r="R29" s="197" t="str">
        <f t="shared" si="6"/>
        <v/>
      </c>
      <c r="T29" s="92"/>
      <c r="U29" s="93"/>
      <c r="V29" s="106"/>
      <c r="W29" s="105"/>
      <c r="X29" s="106"/>
      <c r="Y29" s="106"/>
      <c r="Z29" s="107"/>
      <c r="AA29" s="170"/>
    </row>
    <row r="30" spans="2:27" ht="16.899999999999999" customHeight="1" x14ac:dyDescent="0.25">
      <c r="B30" s="174"/>
      <c r="C30" s="235">
        <f t="shared" si="7"/>
        <v>44176</v>
      </c>
      <c r="D30" s="19" t="s">
        <v>42</v>
      </c>
      <c r="E30" s="280"/>
      <c r="F30" s="281"/>
      <c r="G30" s="282"/>
      <c r="H30" s="283"/>
      <c r="I30" s="280"/>
      <c r="J30" s="281"/>
      <c r="K30" s="284"/>
      <c r="L30" s="285"/>
      <c r="M30" s="42">
        <f t="shared" si="4"/>
        <v>0</v>
      </c>
      <c r="N30" s="286"/>
      <c r="O30" s="42">
        <f t="shared" si="5"/>
        <v>0</v>
      </c>
      <c r="P30" s="26"/>
      <c r="Q30" s="26"/>
      <c r="R30" s="197" t="str">
        <f t="shared" si="6"/>
        <v/>
      </c>
      <c r="T30" s="92"/>
      <c r="U30" s="93"/>
      <c r="V30" s="106"/>
      <c r="W30" s="108"/>
      <c r="X30" s="106"/>
      <c r="Y30" s="106"/>
      <c r="Z30" s="107"/>
      <c r="AA30" s="170"/>
    </row>
    <row r="31" spans="2:27" ht="16.899999999999999" customHeight="1" x14ac:dyDescent="0.25">
      <c r="B31" s="174"/>
      <c r="C31" s="235">
        <f t="shared" si="7"/>
        <v>44177</v>
      </c>
      <c r="D31" s="19" t="s">
        <v>43</v>
      </c>
      <c r="E31" s="20"/>
      <c r="F31" s="21"/>
      <c r="G31" s="22"/>
      <c r="H31" s="23"/>
      <c r="I31" s="20"/>
      <c r="J31" s="21"/>
      <c r="K31" s="24"/>
      <c r="L31" s="25"/>
      <c r="M31" s="42">
        <f t="shared" si="4"/>
        <v>0</v>
      </c>
      <c r="N31" s="26"/>
      <c r="O31" s="42">
        <f t="shared" si="5"/>
        <v>0</v>
      </c>
      <c r="P31" s="26"/>
      <c r="Q31" s="26"/>
      <c r="R31" s="197" t="str">
        <f t="shared" si="6"/>
        <v/>
      </c>
      <c r="T31" s="92"/>
      <c r="U31" s="93"/>
      <c r="V31" s="106"/>
      <c r="W31" s="109" t="s">
        <v>38</v>
      </c>
      <c r="X31" s="110"/>
      <c r="Y31" s="111"/>
      <c r="Z31" s="107"/>
      <c r="AA31" s="170"/>
    </row>
    <row r="32" spans="2:27" ht="16.899999999999999" customHeight="1" x14ac:dyDescent="0.25">
      <c r="B32" s="174"/>
      <c r="C32" s="235">
        <f t="shared" si="7"/>
        <v>44178</v>
      </c>
      <c r="D32" s="19" t="s">
        <v>44</v>
      </c>
      <c r="E32" s="20"/>
      <c r="F32" s="21"/>
      <c r="G32" s="22"/>
      <c r="H32" s="23"/>
      <c r="I32" s="20"/>
      <c r="J32" s="21"/>
      <c r="K32" s="24"/>
      <c r="L32" s="25"/>
      <c r="M32" s="42">
        <f t="shared" si="4"/>
        <v>0</v>
      </c>
      <c r="N32" s="26"/>
      <c r="O32" s="42">
        <f>M32</f>
        <v>0</v>
      </c>
      <c r="P32" s="26"/>
      <c r="Q32" s="26"/>
      <c r="R32" s="197" t="str">
        <f t="shared" si="6"/>
        <v/>
      </c>
      <c r="T32" s="92"/>
      <c r="U32" s="93"/>
      <c r="V32" s="106"/>
      <c r="W32" s="109" t="s">
        <v>25</v>
      </c>
      <c r="X32" s="110"/>
      <c r="Y32" s="111"/>
      <c r="Z32" s="107"/>
      <c r="AA32" s="170"/>
    </row>
    <row r="33" spans="2:27" s="28" customFormat="1" ht="16.899999999999999" customHeight="1" thickBot="1" x14ac:dyDescent="0.3">
      <c r="B33" s="187"/>
      <c r="C33" s="236"/>
      <c r="D33" s="39" t="s">
        <v>50</v>
      </c>
      <c r="E33" s="55"/>
      <c r="F33" s="56"/>
      <c r="G33" s="57"/>
      <c r="H33" s="58"/>
      <c r="I33" s="55"/>
      <c r="J33" s="56"/>
      <c r="K33" s="59"/>
      <c r="L33" s="60"/>
      <c r="M33" s="161"/>
      <c r="N33" s="45"/>
      <c r="O33" s="40">
        <f>SUM(O26:O32)</f>
        <v>0</v>
      </c>
      <c r="P33" s="70"/>
      <c r="Q33" s="40">
        <f>SUM(Q26:Q32)</f>
        <v>0</v>
      </c>
      <c r="R33" s="40">
        <f>SUM(O33-G$7)+Q33</f>
        <v>0</v>
      </c>
      <c r="S33" s="62"/>
      <c r="T33" s="88"/>
      <c r="U33" s="89"/>
      <c r="V33" s="113"/>
      <c r="W33" s="112"/>
      <c r="X33" s="113"/>
      <c r="Y33" s="114"/>
      <c r="Z33" s="115"/>
      <c r="AA33" s="175"/>
    </row>
    <row r="34" spans="2:27" ht="16.899999999999999" customHeight="1" x14ac:dyDescent="0.25">
      <c r="B34" s="174"/>
      <c r="C34" s="235"/>
      <c r="D34" s="19"/>
      <c r="E34" s="63"/>
      <c r="F34" s="64"/>
      <c r="G34" s="65"/>
      <c r="H34" s="66"/>
      <c r="I34" s="63"/>
      <c r="J34" s="64"/>
      <c r="K34" s="67"/>
      <c r="L34" s="68"/>
      <c r="M34" s="42"/>
      <c r="N34" s="41"/>
      <c r="O34" s="42"/>
      <c r="P34" s="71"/>
      <c r="Q34" s="71"/>
      <c r="R34" s="41"/>
      <c r="S34" s="27"/>
      <c r="T34" s="96"/>
      <c r="U34" s="95"/>
      <c r="V34" s="106"/>
      <c r="W34" s="108"/>
      <c r="X34" s="116" t="s">
        <v>84</v>
      </c>
      <c r="Y34" s="353"/>
      <c r="Z34" s="354"/>
      <c r="AA34" s="170"/>
    </row>
    <row r="35" spans="2:27" ht="16.899999999999999" customHeight="1" thickBot="1" x14ac:dyDescent="0.3">
      <c r="B35" s="174"/>
      <c r="C35" s="235">
        <f>C32+1</f>
        <v>44179</v>
      </c>
      <c r="D35" s="19" t="s">
        <v>45</v>
      </c>
      <c r="E35" s="280"/>
      <c r="F35" s="281"/>
      <c r="G35" s="282"/>
      <c r="H35" s="283"/>
      <c r="I35" s="280"/>
      <c r="J35" s="281"/>
      <c r="K35" s="284"/>
      <c r="L35" s="285"/>
      <c r="M35" s="42">
        <f t="shared" ref="M35:M41" si="8">((TIME(G35,H35,0)-TIME(E35,F35,0))+(TIME(K35,L35,0)-TIME(I35,J35,0)))*24</f>
        <v>0</v>
      </c>
      <c r="N35" s="286"/>
      <c r="O35" s="42">
        <f t="shared" ref="O35:O41" si="9">SUM(M35-N35)</f>
        <v>0</v>
      </c>
      <c r="P35" s="26"/>
      <c r="Q35" s="26"/>
      <c r="R35" s="197" t="str">
        <f t="shared" ref="R35:R41" si="10">IF(P35="TOIL", "Use TOIL column  →         ", IF(P35="F", "Use Flexi column →         ", IF(P35="UP", "Leave blank                      ",  "")))</f>
        <v/>
      </c>
      <c r="T35" s="92"/>
      <c r="U35" s="93"/>
      <c r="V35" s="106"/>
      <c r="W35" s="109"/>
      <c r="X35" s="117" t="s">
        <v>85</v>
      </c>
      <c r="Y35" s="355"/>
      <c r="Z35" s="356"/>
      <c r="AA35" s="170"/>
    </row>
    <row r="36" spans="2:27" ht="16.899999999999999" customHeight="1" thickBot="1" x14ac:dyDescent="0.3">
      <c r="B36" s="174"/>
      <c r="C36" s="235">
        <f>C35+1</f>
        <v>44180</v>
      </c>
      <c r="D36" s="19" t="s">
        <v>46</v>
      </c>
      <c r="E36" s="280"/>
      <c r="F36" s="281"/>
      <c r="G36" s="282"/>
      <c r="H36" s="283"/>
      <c r="I36" s="280"/>
      <c r="J36" s="281"/>
      <c r="K36" s="284"/>
      <c r="L36" s="285"/>
      <c r="M36" s="42">
        <f t="shared" si="8"/>
        <v>0</v>
      </c>
      <c r="N36" s="286"/>
      <c r="O36" s="42">
        <f t="shared" si="9"/>
        <v>0</v>
      </c>
      <c r="P36" s="26"/>
      <c r="Q36" s="26"/>
      <c r="R36" s="197" t="str">
        <f t="shared" si="10"/>
        <v/>
      </c>
      <c r="T36" s="92"/>
      <c r="U36" s="93"/>
      <c r="V36" s="106"/>
      <c r="W36" s="108"/>
      <c r="X36" s="106"/>
      <c r="Y36" s="111"/>
      <c r="Z36" s="107"/>
      <c r="AA36" s="170"/>
    </row>
    <row r="37" spans="2:27" ht="16.899999999999999" customHeight="1" x14ac:dyDescent="0.25">
      <c r="B37" s="174"/>
      <c r="C37" s="235">
        <f t="shared" ref="C37:C41" si="11">C36+1</f>
        <v>44181</v>
      </c>
      <c r="D37" s="19" t="s">
        <v>47</v>
      </c>
      <c r="E37" s="280"/>
      <c r="F37" s="281"/>
      <c r="G37" s="282"/>
      <c r="H37" s="283"/>
      <c r="I37" s="280"/>
      <c r="J37" s="281"/>
      <c r="K37" s="284"/>
      <c r="L37" s="285"/>
      <c r="M37" s="42">
        <f t="shared" si="8"/>
        <v>0</v>
      </c>
      <c r="N37" s="286"/>
      <c r="O37" s="42">
        <f t="shared" si="9"/>
        <v>0</v>
      </c>
      <c r="P37" s="26"/>
      <c r="Q37" s="26"/>
      <c r="R37" s="197" t="str">
        <f t="shared" si="10"/>
        <v/>
      </c>
      <c r="T37" s="92"/>
      <c r="U37" s="93"/>
      <c r="V37" s="106"/>
      <c r="W37" s="109"/>
      <c r="X37" s="116" t="s">
        <v>86</v>
      </c>
      <c r="Y37" s="345"/>
      <c r="Z37" s="346"/>
      <c r="AA37" s="170"/>
    </row>
    <row r="38" spans="2:27" ht="16.899999999999999" customHeight="1" thickBot="1" x14ac:dyDescent="0.3">
      <c r="B38" s="174"/>
      <c r="C38" s="235">
        <f t="shared" si="11"/>
        <v>44182</v>
      </c>
      <c r="D38" s="19" t="s">
        <v>48</v>
      </c>
      <c r="E38" s="20"/>
      <c r="F38" s="21"/>
      <c r="G38" s="22"/>
      <c r="H38" s="23"/>
      <c r="I38" s="20"/>
      <c r="J38" s="21"/>
      <c r="K38" s="24"/>
      <c r="L38" s="25"/>
      <c r="M38" s="42">
        <f t="shared" si="8"/>
        <v>0</v>
      </c>
      <c r="N38" s="26"/>
      <c r="O38" s="42">
        <f t="shared" si="9"/>
        <v>0</v>
      </c>
      <c r="P38" s="26"/>
      <c r="Q38" s="26"/>
      <c r="R38" s="197" t="str">
        <f t="shared" si="10"/>
        <v/>
      </c>
      <c r="T38" s="92"/>
      <c r="U38" s="93"/>
      <c r="V38" s="106"/>
      <c r="W38" s="105"/>
      <c r="X38" s="106"/>
      <c r="Y38" s="347"/>
      <c r="Z38" s="348"/>
      <c r="AA38" s="170"/>
    </row>
    <row r="39" spans="2:27" ht="16.899999999999999" customHeight="1" x14ac:dyDescent="0.25">
      <c r="B39" s="174"/>
      <c r="C39" s="235">
        <f t="shared" si="11"/>
        <v>44183</v>
      </c>
      <c r="D39" s="19" t="s">
        <v>42</v>
      </c>
      <c r="E39" s="20"/>
      <c r="F39" s="21"/>
      <c r="G39" s="22"/>
      <c r="H39" s="23"/>
      <c r="I39" s="20"/>
      <c r="J39" s="21"/>
      <c r="K39" s="24"/>
      <c r="L39" s="25"/>
      <c r="M39" s="42">
        <f t="shared" si="8"/>
        <v>0</v>
      </c>
      <c r="N39" s="26"/>
      <c r="O39" s="42">
        <f t="shared" si="9"/>
        <v>0</v>
      </c>
      <c r="P39" s="26"/>
      <c r="Q39" s="26"/>
      <c r="R39" s="197" t="str">
        <f t="shared" si="10"/>
        <v/>
      </c>
      <c r="T39" s="92"/>
      <c r="U39" s="93"/>
      <c r="V39" s="106"/>
      <c r="W39" s="109"/>
      <c r="X39" s="106"/>
      <c r="Y39" s="111"/>
      <c r="Z39" s="104"/>
      <c r="AA39" s="170"/>
    </row>
    <row r="40" spans="2:27" ht="16.899999999999999" customHeight="1" x14ac:dyDescent="0.25">
      <c r="B40" s="174"/>
      <c r="C40" s="235">
        <f t="shared" si="11"/>
        <v>44184</v>
      </c>
      <c r="D40" s="19" t="s">
        <v>43</v>
      </c>
      <c r="E40" s="20"/>
      <c r="F40" s="21"/>
      <c r="G40" s="22"/>
      <c r="H40" s="23"/>
      <c r="I40" s="20"/>
      <c r="J40" s="21"/>
      <c r="K40" s="24"/>
      <c r="L40" s="25"/>
      <c r="M40" s="42">
        <f t="shared" si="8"/>
        <v>0</v>
      </c>
      <c r="N40" s="26"/>
      <c r="O40" s="42">
        <f t="shared" si="9"/>
        <v>0</v>
      </c>
      <c r="P40" s="26"/>
      <c r="Q40" s="26"/>
      <c r="R40" s="197" t="str">
        <f t="shared" si="10"/>
        <v/>
      </c>
      <c r="T40" s="92"/>
      <c r="U40" s="93"/>
      <c r="V40" s="106"/>
      <c r="W40" s="108"/>
      <c r="X40" s="106"/>
      <c r="Y40" s="106"/>
      <c r="Z40" s="107"/>
      <c r="AA40" s="170"/>
    </row>
    <row r="41" spans="2:27" ht="16.899999999999999" customHeight="1" thickBot="1" x14ac:dyDescent="0.3">
      <c r="B41" s="174"/>
      <c r="C41" s="235">
        <f t="shared" si="11"/>
        <v>44185</v>
      </c>
      <c r="D41" s="19" t="s">
        <v>44</v>
      </c>
      <c r="E41" s="20"/>
      <c r="F41" s="21"/>
      <c r="G41" s="22"/>
      <c r="H41" s="23"/>
      <c r="I41" s="20"/>
      <c r="J41" s="21"/>
      <c r="K41" s="24"/>
      <c r="L41" s="25"/>
      <c r="M41" s="42">
        <f t="shared" si="8"/>
        <v>0</v>
      </c>
      <c r="N41" s="26"/>
      <c r="O41" s="42">
        <f t="shared" si="9"/>
        <v>0</v>
      </c>
      <c r="P41" s="26"/>
      <c r="Q41" s="26"/>
      <c r="R41" s="197" t="str">
        <f t="shared" si="10"/>
        <v/>
      </c>
      <c r="T41" s="92"/>
      <c r="U41" s="93"/>
      <c r="V41" s="106"/>
      <c r="W41" s="108"/>
      <c r="X41" s="106"/>
      <c r="Y41" s="106"/>
      <c r="Z41" s="107"/>
      <c r="AA41" s="170"/>
    </row>
    <row r="42" spans="2:27" s="28" customFormat="1" ht="16.899999999999999" customHeight="1" x14ac:dyDescent="0.25">
      <c r="B42" s="187"/>
      <c r="C42" s="236"/>
      <c r="D42" s="39" t="s">
        <v>50</v>
      </c>
      <c r="E42" s="55"/>
      <c r="F42" s="56"/>
      <c r="G42" s="57"/>
      <c r="H42" s="58"/>
      <c r="I42" s="55"/>
      <c r="J42" s="56"/>
      <c r="K42" s="59"/>
      <c r="L42" s="60"/>
      <c r="M42" s="161"/>
      <c r="N42" s="45"/>
      <c r="O42" s="40">
        <f>SUM(O35:O41)</f>
        <v>0</v>
      </c>
      <c r="P42" s="70"/>
      <c r="Q42" s="40">
        <f>SUM(Q35:Q41)</f>
        <v>0</v>
      </c>
      <c r="R42" s="40">
        <f>SUM(O42-G$7)+Q42</f>
        <v>0</v>
      </c>
      <c r="S42" s="62"/>
      <c r="T42" s="88"/>
      <c r="U42" s="89"/>
      <c r="V42" s="113"/>
      <c r="W42" s="112"/>
      <c r="X42" s="116" t="s">
        <v>82</v>
      </c>
      <c r="Y42" s="357"/>
      <c r="Z42" s="358"/>
      <c r="AA42" s="175"/>
    </row>
    <row r="43" spans="2:27" ht="16.899999999999999" customHeight="1" thickBot="1" x14ac:dyDescent="0.3">
      <c r="B43" s="174"/>
      <c r="C43" s="235"/>
      <c r="D43" s="19"/>
      <c r="E43" s="63"/>
      <c r="F43" s="64"/>
      <c r="G43" s="65"/>
      <c r="H43" s="66"/>
      <c r="I43" s="63"/>
      <c r="J43" s="64"/>
      <c r="K43" s="67"/>
      <c r="L43" s="68"/>
      <c r="M43" s="42"/>
      <c r="N43" s="41"/>
      <c r="O43" s="42"/>
      <c r="P43" s="71"/>
      <c r="Q43" s="71"/>
      <c r="R43" s="41"/>
      <c r="S43" s="27"/>
      <c r="T43" s="96"/>
      <c r="U43" s="95"/>
      <c r="V43" s="106"/>
      <c r="W43" s="108"/>
      <c r="X43" s="118" t="s">
        <v>83</v>
      </c>
      <c r="Y43" s="359"/>
      <c r="Z43" s="360"/>
      <c r="AA43" s="170"/>
    </row>
    <row r="44" spans="2:27" ht="16.899999999999999" customHeight="1" thickBot="1" x14ac:dyDescent="0.3">
      <c r="B44" s="174"/>
      <c r="C44" s="235">
        <f>C41+1</f>
        <v>44186</v>
      </c>
      <c r="D44" s="19" t="s">
        <v>45</v>
      </c>
      <c r="E44" s="20"/>
      <c r="F44" s="21"/>
      <c r="G44" s="22"/>
      <c r="H44" s="23"/>
      <c r="I44" s="20"/>
      <c r="J44" s="21"/>
      <c r="K44" s="24"/>
      <c r="L44" s="25"/>
      <c r="M44" s="42">
        <f t="shared" ref="M44:M50" si="12">((TIME(G44,H44,0)-TIME(E44,F44,0))+(TIME(K44,L44,0)-TIME(I44,J44,0)))*24</f>
        <v>0</v>
      </c>
      <c r="N44" s="26"/>
      <c r="O44" s="42">
        <f t="shared" ref="O44:O50" si="13">SUM(M44-N44)</f>
        <v>0</v>
      </c>
      <c r="P44" s="26"/>
      <c r="Q44" s="26"/>
      <c r="R44" s="197" t="str">
        <f t="shared" ref="R44:R50" si="14">IF(P44="TOIL", "Use TOIL column  →         ", IF(P44="F", "Use Flexi column →         ", IF(P44="UP", "Leave blank                      ",  "")))</f>
        <v/>
      </c>
      <c r="T44" s="92"/>
      <c r="U44" s="93"/>
      <c r="V44" s="106"/>
      <c r="W44" s="108"/>
      <c r="X44" s="106"/>
      <c r="Y44" s="106"/>
      <c r="Z44" s="107"/>
      <c r="AA44" s="170"/>
    </row>
    <row r="45" spans="2:27" ht="16.899999999999999" customHeight="1" x14ac:dyDescent="0.25">
      <c r="B45" s="174"/>
      <c r="C45" s="235">
        <f>C44+1</f>
        <v>44187</v>
      </c>
      <c r="D45" s="19" t="s">
        <v>46</v>
      </c>
      <c r="E45" s="20"/>
      <c r="F45" s="21"/>
      <c r="G45" s="22"/>
      <c r="H45" s="23"/>
      <c r="I45" s="20"/>
      <c r="J45" s="21"/>
      <c r="K45" s="24"/>
      <c r="L45" s="25"/>
      <c r="M45" s="42">
        <f t="shared" si="12"/>
        <v>0</v>
      </c>
      <c r="N45" s="26"/>
      <c r="O45" s="42">
        <f t="shared" si="13"/>
        <v>0</v>
      </c>
      <c r="P45" s="26"/>
      <c r="Q45" s="26"/>
      <c r="R45" s="197" t="str">
        <f t="shared" si="14"/>
        <v/>
      </c>
      <c r="T45" s="92"/>
      <c r="U45" s="93"/>
      <c r="V45" s="106"/>
      <c r="W45" s="109"/>
      <c r="X45" s="116" t="s">
        <v>86</v>
      </c>
      <c r="Y45" s="345"/>
      <c r="Z45" s="346"/>
      <c r="AA45" s="170"/>
    </row>
    <row r="46" spans="2:27" ht="16.899999999999999" customHeight="1" thickBot="1" x14ac:dyDescent="0.3">
      <c r="B46" s="174"/>
      <c r="C46" s="235">
        <f t="shared" ref="C46:C50" si="15">C45+1</f>
        <v>44188</v>
      </c>
      <c r="D46" s="19" t="s">
        <v>47</v>
      </c>
      <c r="E46" s="20"/>
      <c r="F46" s="21"/>
      <c r="G46" s="22"/>
      <c r="H46" s="23"/>
      <c r="I46" s="20"/>
      <c r="J46" s="21"/>
      <c r="K46" s="24"/>
      <c r="L46" s="25"/>
      <c r="M46" s="42">
        <f t="shared" si="12"/>
        <v>0</v>
      </c>
      <c r="N46" s="26"/>
      <c r="O46" s="42">
        <f t="shared" si="13"/>
        <v>0</v>
      </c>
      <c r="P46" s="26"/>
      <c r="Q46" s="26"/>
      <c r="R46" s="197" t="str">
        <f t="shared" si="14"/>
        <v/>
      </c>
      <c r="T46" s="92"/>
      <c r="U46" s="93"/>
      <c r="V46" s="106"/>
      <c r="W46" s="108"/>
      <c r="X46" s="106"/>
      <c r="Y46" s="347"/>
      <c r="Z46" s="348"/>
      <c r="AA46" s="170"/>
    </row>
    <row r="47" spans="2:27" ht="16.899999999999999" customHeight="1" thickBot="1" x14ac:dyDescent="0.3">
      <c r="B47" s="174"/>
      <c r="C47" s="235">
        <f t="shared" si="15"/>
        <v>44189</v>
      </c>
      <c r="D47" s="19" t="s">
        <v>48</v>
      </c>
      <c r="E47" s="20"/>
      <c r="F47" s="21"/>
      <c r="G47" s="22"/>
      <c r="H47" s="23"/>
      <c r="I47" s="20"/>
      <c r="J47" s="21"/>
      <c r="K47" s="24"/>
      <c r="L47" s="25"/>
      <c r="M47" s="42">
        <f t="shared" si="12"/>
        <v>0</v>
      </c>
      <c r="N47" s="26"/>
      <c r="O47" s="42">
        <f t="shared" si="13"/>
        <v>0</v>
      </c>
      <c r="P47" s="26"/>
      <c r="Q47" s="26"/>
      <c r="R47" s="197" t="str">
        <f t="shared" si="14"/>
        <v/>
      </c>
      <c r="T47" s="92"/>
      <c r="U47" s="93"/>
      <c r="V47" s="106"/>
      <c r="W47" s="119"/>
      <c r="X47" s="120"/>
      <c r="Y47" s="120"/>
      <c r="Z47" s="121"/>
      <c r="AA47" s="170"/>
    </row>
    <row r="48" spans="2:27" ht="16.899999999999999" customHeight="1" x14ac:dyDescent="0.25">
      <c r="B48" s="174"/>
      <c r="C48" s="235">
        <f t="shared" si="15"/>
        <v>44190</v>
      </c>
      <c r="D48" s="19" t="s">
        <v>42</v>
      </c>
      <c r="E48" s="20"/>
      <c r="F48" s="21"/>
      <c r="G48" s="22"/>
      <c r="H48" s="23"/>
      <c r="I48" s="20"/>
      <c r="J48" s="21"/>
      <c r="K48" s="24"/>
      <c r="L48" s="25"/>
      <c r="M48" s="42">
        <f t="shared" si="12"/>
        <v>0</v>
      </c>
      <c r="N48" s="26"/>
      <c r="O48" s="42">
        <f t="shared" si="13"/>
        <v>0</v>
      </c>
      <c r="P48" s="26"/>
      <c r="Q48" s="26"/>
      <c r="R48" s="197" t="str">
        <f t="shared" si="14"/>
        <v/>
      </c>
      <c r="T48" s="92"/>
      <c r="U48" s="93"/>
      <c r="V48" s="106"/>
      <c r="W48" s="106"/>
      <c r="X48" s="106"/>
      <c r="Y48" s="106"/>
      <c r="Z48" s="106"/>
      <c r="AA48" s="170"/>
    </row>
    <row r="49" spans="2:27" ht="16.899999999999999" customHeight="1" x14ac:dyDescent="0.25">
      <c r="B49" s="174"/>
      <c r="C49" s="235">
        <f t="shared" si="15"/>
        <v>44191</v>
      </c>
      <c r="D49" s="19" t="s">
        <v>43</v>
      </c>
      <c r="E49" s="20"/>
      <c r="F49" s="21"/>
      <c r="G49" s="22"/>
      <c r="H49" s="23"/>
      <c r="I49" s="20"/>
      <c r="J49" s="21"/>
      <c r="K49" s="24"/>
      <c r="L49" s="25"/>
      <c r="M49" s="42">
        <f t="shared" si="12"/>
        <v>0</v>
      </c>
      <c r="N49" s="26"/>
      <c r="O49" s="42">
        <f t="shared" si="13"/>
        <v>0</v>
      </c>
      <c r="P49" s="26"/>
      <c r="Q49" s="26"/>
      <c r="R49" s="197" t="str">
        <f t="shared" si="14"/>
        <v/>
      </c>
      <c r="T49" s="92"/>
      <c r="U49" s="93"/>
      <c r="V49" s="106"/>
      <c r="W49" s="106"/>
      <c r="X49" s="106"/>
      <c r="Y49" s="106"/>
      <c r="Z49" s="106"/>
      <c r="AA49" s="170"/>
    </row>
    <row r="50" spans="2:27" ht="16.899999999999999" customHeight="1" x14ac:dyDescent="0.25">
      <c r="B50" s="174"/>
      <c r="C50" s="235">
        <f t="shared" si="15"/>
        <v>44192</v>
      </c>
      <c r="D50" s="19" t="s">
        <v>44</v>
      </c>
      <c r="E50" s="20"/>
      <c r="F50" s="21"/>
      <c r="G50" s="22"/>
      <c r="H50" s="23"/>
      <c r="I50" s="20"/>
      <c r="J50" s="21"/>
      <c r="K50" s="24"/>
      <c r="L50" s="25"/>
      <c r="M50" s="42">
        <f t="shared" si="12"/>
        <v>0</v>
      </c>
      <c r="N50" s="26"/>
      <c r="O50" s="42">
        <f t="shared" si="13"/>
        <v>0</v>
      </c>
      <c r="P50" s="26"/>
      <c r="Q50" s="26"/>
      <c r="R50" s="197" t="str">
        <f t="shared" si="14"/>
        <v/>
      </c>
      <c r="T50" s="92"/>
      <c r="U50" s="93"/>
      <c r="V50" s="106"/>
      <c r="W50" s="106"/>
      <c r="X50" s="201"/>
      <c r="Y50" s="201"/>
      <c r="Z50" s="106"/>
      <c r="AA50" s="170"/>
    </row>
    <row r="51" spans="2:27" s="28" customFormat="1" ht="16.899999999999999" customHeight="1" x14ac:dyDescent="0.25">
      <c r="B51" s="187"/>
      <c r="C51" s="237"/>
      <c r="D51" s="38" t="s">
        <v>50</v>
      </c>
      <c r="E51" s="79"/>
      <c r="F51" s="80"/>
      <c r="G51" s="81"/>
      <c r="H51" s="82"/>
      <c r="I51" s="79"/>
      <c r="J51" s="80"/>
      <c r="K51" s="83"/>
      <c r="L51" s="84"/>
      <c r="M51" s="162"/>
      <c r="N51" s="46"/>
      <c r="O51" s="44">
        <f>SUM(O44:O50)</f>
        <v>0</v>
      </c>
      <c r="P51" s="85"/>
      <c r="Q51" s="40">
        <f>SUM(Q44:Q50)</f>
        <v>0</v>
      </c>
      <c r="R51" s="40">
        <f>SUM(O51-G$7)+Q51</f>
        <v>0</v>
      </c>
      <c r="S51" s="62"/>
      <c r="T51" s="88"/>
      <c r="U51" s="89"/>
      <c r="V51" s="113"/>
      <c r="W51" s="113"/>
      <c r="X51" s="198" t="s">
        <v>13</v>
      </c>
      <c r="Y51" s="200"/>
      <c r="Z51" s="113"/>
      <c r="AA51" s="175"/>
    </row>
    <row r="52" spans="2:27" ht="16.899999999999999" hidden="1" customHeight="1" x14ac:dyDescent="0.25">
      <c r="B52" s="174"/>
      <c r="C52" s="18"/>
      <c r="D52" s="19"/>
      <c r="E52" s="63"/>
      <c r="F52" s="64"/>
      <c r="G52" s="65"/>
      <c r="H52" s="66"/>
      <c r="I52" s="63"/>
      <c r="J52" s="64"/>
      <c r="K52" s="67"/>
      <c r="L52" s="68"/>
      <c r="M52" s="42"/>
      <c r="N52" s="41"/>
      <c r="O52" s="42"/>
      <c r="P52" s="41"/>
      <c r="Q52" s="41"/>
      <c r="R52" s="41"/>
      <c r="S52" s="27"/>
      <c r="T52" s="96"/>
      <c r="U52" s="95"/>
      <c r="V52" s="106"/>
      <c r="W52" s="106"/>
      <c r="X52" s="198" t="s">
        <v>14</v>
      </c>
      <c r="Y52" s="200">
        <f>SUMIF(P$17:P$59, "=C",Q$17:Q$59)</f>
        <v>0</v>
      </c>
      <c r="Z52" s="106"/>
      <c r="AA52" s="170"/>
    </row>
    <row r="53" spans="2:27" ht="16.899999999999999" hidden="1" customHeight="1" x14ac:dyDescent="0.25">
      <c r="B53" s="174"/>
      <c r="C53" s="97"/>
      <c r="D53" s="19"/>
      <c r="E53" s="20"/>
      <c r="F53" s="21"/>
      <c r="G53" s="22"/>
      <c r="H53" s="23"/>
      <c r="I53" s="20"/>
      <c r="J53" s="21"/>
      <c r="K53" s="24"/>
      <c r="L53" s="25"/>
      <c r="M53" s="42"/>
      <c r="N53" s="26"/>
      <c r="O53" s="42"/>
      <c r="P53" s="26"/>
      <c r="Q53" s="26"/>
      <c r="R53" s="197"/>
      <c r="T53" s="92"/>
      <c r="U53" s="93"/>
      <c r="V53" s="106"/>
      <c r="W53" s="106"/>
      <c r="X53" s="198" t="s">
        <v>16</v>
      </c>
      <c r="Y53" s="200">
        <f>SUMIF(P$17:P$59, "=ST",Q$17:Q$59)</f>
        <v>0</v>
      </c>
      <c r="Z53" s="106"/>
      <c r="AA53" s="170"/>
    </row>
    <row r="54" spans="2:27" ht="16.899999999999999" hidden="1" customHeight="1" x14ac:dyDescent="0.25">
      <c r="B54" s="174"/>
      <c r="C54" s="97"/>
      <c r="D54" s="19"/>
      <c r="E54" s="20"/>
      <c r="F54" s="21"/>
      <c r="G54" s="22"/>
      <c r="H54" s="23"/>
      <c r="I54" s="20"/>
      <c r="J54" s="21"/>
      <c r="K54" s="24"/>
      <c r="L54" s="25"/>
      <c r="M54" s="42"/>
      <c r="N54" s="26"/>
      <c r="O54" s="42"/>
      <c r="P54" s="26"/>
      <c r="Q54" s="26"/>
      <c r="R54" s="197"/>
      <c r="T54" s="92"/>
      <c r="U54" s="93"/>
      <c r="V54" s="106"/>
      <c r="W54" s="106"/>
      <c r="X54" s="198" t="s">
        <v>17</v>
      </c>
      <c r="Y54" s="200"/>
      <c r="Z54" s="106"/>
      <c r="AA54" s="170"/>
    </row>
    <row r="55" spans="2:27" ht="16.899999999999999" hidden="1" customHeight="1" x14ac:dyDescent="0.25">
      <c r="B55" s="174"/>
      <c r="C55" s="97"/>
      <c r="D55" s="19"/>
      <c r="E55" s="20"/>
      <c r="F55" s="21"/>
      <c r="G55" s="22"/>
      <c r="H55" s="23"/>
      <c r="I55" s="20"/>
      <c r="J55" s="21"/>
      <c r="K55" s="24"/>
      <c r="L55" s="25"/>
      <c r="M55" s="42"/>
      <c r="N55" s="26"/>
      <c r="O55" s="42"/>
      <c r="P55" s="26"/>
      <c r="Q55" s="26"/>
      <c r="R55" s="197"/>
      <c r="T55" s="92"/>
      <c r="U55" s="93"/>
      <c r="V55" s="106"/>
      <c r="W55" s="106"/>
      <c r="X55" s="198" t="s">
        <v>18</v>
      </c>
      <c r="Y55" s="200">
        <f>SUMIF(P$17:P$59, "=TR",Q$17:Q$59)</f>
        <v>0</v>
      </c>
      <c r="Z55" s="106"/>
      <c r="AA55" s="170"/>
    </row>
    <row r="56" spans="2:27" ht="16.899999999999999" hidden="1" customHeight="1" x14ac:dyDescent="0.25">
      <c r="B56" s="174"/>
      <c r="C56" s="97"/>
      <c r="D56" s="19"/>
      <c r="E56" s="20"/>
      <c r="F56" s="21"/>
      <c r="G56" s="22"/>
      <c r="H56" s="23"/>
      <c r="I56" s="20"/>
      <c r="J56" s="21"/>
      <c r="K56" s="24"/>
      <c r="L56" s="25"/>
      <c r="M56" s="42"/>
      <c r="N56" s="26"/>
      <c r="O56" s="42"/>
      <c r="P56" s="26"/>
      <c r="Q56" s="26"/>
      <c r="R56" s="197"/>
      <c r="T56" s="92"/>
      <c r="U56" s="93"/>
      <c r="V56" s="106"/>
      <c r="W56" s="106"/>
      <c r="X56" s="198" t="s">
        <v>20</v>
      </c>
      <c r="Y56" s="200">
        <f>SUMIF(P$17:P$59, "=O",Q$17:Q$59)</f>
        <v>0</v>
      </c>
      <c r="Z56" s="106"/>
      <c r="AA56" s="170"/>
    </row>
    <row r="57" spans="2:27" ht="16.899999999999999" hidden="1" customHeight="1" x14ac:dyDescent="0.25">
      <c r="B57" s="174"/>
      <c r="C57" s="97"/>
      <c r="D57" s="19"/>
      <c r="E57" s="20"/>
      <c r="F57" s="21"/>
      <c r="G57" s="22"/>
      <c r="H57" s="23"/>
      <c r="I57" s="20"/>
      <c r="J57" s="21"/>
      <c r="K57" s="24"/>
      <c r="L57" s="25"/>
      <c r="M57" s="42"/>
      <c r="N57" s="26"/>
      <c r="O57" s="42"/>
      <c r="P57" s="26"/>
      <c r="Q57" s="26"/>
      <c r="R57" s="197"/>
      <c r="T57" s="92"/>
      <c r="U57" s="93"/>
      <c r="V57" s="106"/>
      <c r="W57" s="106"/>
      <c r="X57" s="198" t="s">
        <v>22</v>
      </c>
      <c r="Y57" s="200"/>
      <c r="Z57" s="106"/>
      <c r="AA57" s="170"/>
    </row>
    <row r="58" spans="2:27" ht="16.899999999999999" hidden="1" customHeight="1" x14ac:dyDescent="0.25">
      <c r="B58" s="174"/>
      <c r="C58" s="97"/>
      <c r="D58" s="19"/>
      <c r="E58" s="20"/>
      <c r="F58" s="21"/>
      <c r="G58" s="22"/>
      <c r="H58" s="23"/>
      <c r="I58" s="20"/>
      <c r="J58" s="21"/>
      <c r="K58" s="24"/>
      <c r="L58" s="25"/>
      <c r="M58" s="42"/>
      <c r="N58" s="26"/>
      <c r="O58" s="42"/>
      <c r="P58" s="26"/>
      <c r="Q58" s="26"/>
      <c r="R58" s="197"/>
      <c r="T58" s="92"/>
      <c r="U58" s="93"/>
      <c r="V58" s="106"/>
      <c r="W58" s="106"/>
      <c r="X58" s="198" t="s">
        <v>24</v>
      </c>
      <c r="Y58" s="200">
        <f>SUMIF(P$17:P$59, "=WH",Q$17:Q$59)</f>
        <v>0</v>
      </c>
      <c r="Z58" s="106"/>
      <c r="AA58" s="170"/>
    </row>
    <row r="59" spans="2:27" ht="16.5" hidden="1" customHeight="1" x14ac:dyDescent="0.25">
      <c r="B59" s="174"/>
      <c r="C59" s="97"/>
      <c r="D59" s="19"/>
      <c r="E59" s="20"/>
      <c r="F59" s="21"/>
      <c r="G59" s="22"/>
      <c r="H59" s="23"/>
      <c r="I59" s="20"/>
      <c r="J59" s="21"/>
      <c r="K59" s="24"/>
      <c r="L59" s="25"/>
      <c r="M59" s="42"/>
      <c r="N59" s="26"/>
      <c r="O59" s="42"/>
      <c r="P59" s="26"/>
      <c r="Q59" s="26"/>
      <c r="R59" s="197"/>
      <c r="T59" s="92"/>
      <c r="U59" s="93"/>
      <c r="V59" s="106"/>
      <c r="W59" s="106"/>
      <c r="X59" s="198" t="s">
        <v>55</v>
      </c>
      <c r="Y59" s="200"/>
      <c r="Z59" s="106"/>
      <c r="AA59" s="170"/>
    </row>
    <row r="60" spans="2:27" s="28" customFormat="1" ht="16.899999999999999" hidden="1" customHeight="1" x14ac:dyDescent="0.25">
      <c r="B60" s="187"/>
      <c r="C60" s="37"/>
      <c r="D60" s="38"/>
      <c r="E60" s="79"/>
      <c r="F60" s="80"/>
      <c r="G60" s="81"/>
      <c r="H60" s="82"/>
      <c r="I60" s="79"/>
      <c r="J60" s="80"/>
      <c r="K60" s="83"/>
      <c r="L60" s="84"/>
      <c r="M60" s="162"/>
      <c r="N60" s="46"/>
      <c r="O60" s="44"/>
      <c r="P60" s="85"/>
      <c r="Q60" s="44"/>
      <c r="R60" s="44"/>
      <c r="S60" s="62"/>
      <c r="T60" s="151"/>
      <c r="U60" s="152"/>
      <c r="V60" s="113"/>
      <c r="W60" s="113"/>
      <c r="X60" s="198" t="s">
        <v>62</v>
      </c>
      <c r="Y60" s="200"/>
      <c r="Z60" s="113"/>
      <c r="AA60" s="175"/>
    </row>
    <row r="61" spans="2:27" s="28" customFormat="1" ht="16.899999999999999" customHeight="1" thickBot="1" x14ac:dyDescent="0.3">
      <c r="B61" s="187"/>
      <c r="C61" s="34"/>
      <c r="D61" s="167"/>
      <c r="E61" s="72"/>
      <c r="F61" s="73"/>
      <c r="G61" s="74"/>
      <c r="H61" s="75"/>
      <c r="I61" s="72"/>
      <c r="J61" s="73"/>
      <c r="K61" s="76"/>
      <c r="L61" s="77"/>
      <c r="M61" s="163"/>
      <c r="N61" s="164"/>
      <c r="O61" s="165"/>
      <c r="P61" s="166"/>
      <c r="Q61" s="165"/>
      <c r="R61" s="165"/>
      <c r="S61" s="78"/>
      <c r="T61" s="191"/>
      <c r="U61" s="192"/>
      <c r="V61" s="113"/>
      <c r="W61" s="113"/>
      <c r="X61" s="113"/>
      <c r="Y61" s="113"/>
      <c r="Z61" s="113"/>
      <c r="AA61" s="175"/>
    </row>
    <row r="62" spans="2:27" ht="16.5" thickBot="1" x14ac:dyDescent="0.3">
      <c r="B62" s="174"/>
      <c r="C62" s="106"/>
      <c r="D62" s="106"/>
      <c r="E62" s="168"/>
      <c r="F62" s="168"/>
      <c r="G62" s="168"/>
      <c r="H62" s="168"/>
      <c r="I62" s="168"/>
      <c r="J62" s="168"/>
      <c r="K62" s="168"/>
      <c r="L62" s="168"/>
      <c r="M62" s="176"/>
      <c r="N62" s="106"/>
      <c r="O62" s="106"/>
      <c r="P62" s="131"/>
      <c r="Q62" s="177"/>
      <c r="R62" s="178">
        <f>SUM(R17:R60)</f>
        <v>0</v>
      </c>
      <c r="S62" s="106"/>
      <c r="T62" s="106"/>
      <c r="U62" s="131"/>
      <c r="V62" s="106"/>
      <c r="W62" s="106"/>
      <c r="X62" s="106"/>
      <c r="Y62" s="106"/>
      <c r="Z62" s="106"/>
      <c r="AA62" s="170"/>
    </row>
    <row r="63" spans="2:27" ht="16.5" thickBot="1" x14ac:dyDescent="0.3">
      <c r="B63" s="174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17" t="s">
        <v>93</v>
      </c>
      <c r="O63" s="169">
        <f>SUM(O24+O33+O42+O51+O60)</f>
        <v>0</v>
      </c>
      <c r="P63" s="116" t="s">
        <v>80</v>
      </c>
      <c r="Q63" s="203">
        <f>SUMIF(P$17:P$59, "=A",Q$17:Q$59)</f>
        <v>0</v>
      </c>
      <c r="R63" s="131"/>
      <c r="S63" s="106"/>
      <c r="T63" s="203">
        <f>SUM(T17:T60)</f>
        <v>0</v>
      </c>
      <c r="U63" s="203">
        <f>SUM(U17:U60)</f>
        <v>0</v>
      </c>
      <c r="V63" s="111" t="s">
        <v>87</v>
      </c>
      <c r="W63" s="106"/>
      <c r="X63" s="106"/>
      <c r="Y63" s="106"/>
      <c r="Z63" s="106"/>
      <c r="AA63" s="170"/>
    </row>
    <row r="64" spans="2:27" ht="16.5" thickBot="1" x14ac:dyDescent="0.3">
      <c r="B64" s="174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16" t="s">
        <v>81</v>
      </c>
      <c r="Q64" s="203">
        <f>SUMIF(P$17:P$59, "=S ",Q$17:Q$59)</f>
        <v>0</v>
      </c>
      <c r="R64" s="131"/>
      <c r="S64" s="106"/>
      <c r="T64" s="203">
        <f>'Nov 2020'!T65</f>
        <v>0</v>
      </c>
      <c r="U64" s="203">
        <f>'Nov 2020'!U65</f>
        <v>0</v>
      </c>
      <c r="V64" s="110" t="s">
        <v>79</v>
      </c>
      <c r="W64" s="106"/>
      <c r="X64" s="106"/>
      <c r="Y64" s="106"/>
      <c r="Z64" s="106"/>
      <c r="AA64" s="170"/>
    </row>
    <row r="65" spans="2:27" ht="16.5" thickBot="1" x14ac:dyDescent="0.3">
      <c r="B65" s="174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17" t="s">
        <v>89</v>
      </c>
      <c r="Q65" s="203">
        <f>SUM(Y52,Y53,Y55,Y56,Y58)</f>
        <v>0</v>
      </c>
      <c r="R65" s="131"/>
      <c r="S65" s="106"/>
      <c r="T65" s="203">
        <f>IF(   (T63+T64) &gt; (  (10/37.5) * G7  ),  (  (10/37.5) * G7  ),            (T63+T64)     )</f>
        <v>0</v>
      </c>
      <c r="U65" s="203">
        <f>U63+U64</f>
        <v>0</v>
      </c>
      <c r="V65" s="114" t="s">
        <v>88</v>
      </c>
      <c r="W65" s="106"/>
      <c r="X65" s="106"/>
      <c r="Y65" s="106"/>
      <c r="Z65" s="106"/>
      <c r="AA65" s="170"/>
    </row>
    <row r="66" spans="2:27" x14ac:dyDescent="0.25">
      <c r="B66" s="174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16"/>
      <c r="P66" s="116" t="s">
        <v>57</v>
      </c>
      <c r="Q66" s="179">
        <f>SUM(O63,Q63,Q64,Q65)-M7</f>
        <v>0</v>
      </c>
      <c r="R66" s="131"/>
      <c r="S66" s="113"/>
      <c r="T66" s="193" t="str">
        <f>IF(   (T63+T64) &gt;(  (10/37.5) * G7  ), "Flexi-Time capped as over the maximum Flexi-Time that can be carried over to the next month", "" )</f>
        <v/>
      </c>
      <c r="U66" s="131"/>
      <c r="V66" s="106"/>
      <c r="W66" s="106"/>
      <c r="X66" s="106"/>
      <c r="Y66" s="106"/>
      <c r="Z66" s="106"/>
      <c r="AA66" s="170"/>
    </row>
    <row r="67" spans="2:27" x14ac:dyDescent="0.25">
      <c r="B67" s="180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2"/>
      <c r="O67" s="183"/>
      <c r="P67" s="184"/>
      <c r="Q67" s="194" t="str">
        <f>IF(Q66&lt;&gt;SUM(T63:U63), "'TOTAL FORWARD' different from 'This Month's Flexi-Time / TOIL'. The difference needs to be allocated as Flexi-Time or TOIL in columns 'T' and 'U'", "")</f>
        <v/>
      </c>
      <c r="R67" s="185"/>
      <c r="S67" s="181"/>
      <c r="T67" s="181"/>
      <c r="U67" s="185"/>
      <c r="V67" s="181"/>
      <c r="W67" s="181"/>
      <c r="X67" s="181"/>
      <c r="Y67" s="181"/>
      <c r="Z67" s="181"/>
      <c r="AA67" s="186"/>
    </row>
    <row r="68" spans="2:27" x14ac:dyDescent="0.25">
      <c r="N68" s="33"/>
      <c r="O68" s="43"/>
      <c r="Q68" s="32"/>
      <c r="S68" s="1"/>
    </row>
    <row r="69" spans="2:27" x14ac:dyDescent="0.25">
      <c r="M69" s="33"/>
      <c r="N69" s="33"/>
      <c r="O69" s="43"/>
      <c r="Q69" s="32"/>
      <c r="S69" s="1"/>
      <c r="T69" s="2"/>
      <c r="U69" s="1"/>
    </row>
    <row r="70" spans="2:27" x14ac:dyDescent="0.25">
      <c r="N70" s="33"/>
      <c r="O70" s="43"/>
      <c r="Q70" s="32"/>
      <c r="R70" s="1"/>
      <c r="S70" s="1"/>
      <c r="T70" s="2"/>
      <c r="U70" s="1"/>
    </row>
    <row r="71" spans="2:27" x14ac:dyDescent="0.25">
      <c r="Q71" s="32"/>
      <c r="R71" s="1"/>
      <c r="S71" s="1"/>
      <c r="T71" s="2"/>
      <c r="U71" s="1"/>
    </row>
    <row r="72" spans="2:27" x14ac:dyDescent="0.25">
      <c r="P72" s="32"/>
      <c r="R72" s="1"/>
      <c r="S72" s="1"/>
      <c r="T72" s="2"/>
      <c r="U72" s="1"/>
    </row>
    <row r="73" spans="2:27" x14ac:dyDescent="0.25">
      <c r="R73" s="32"/>
      <c r="S73" s="1"/>
    </row>
    <row r="96" spans="3:7" x14ac:dyDescent="0.25">
      <c r="C96" s="3"/>
      <c r="D96" s="3"/>
      <c r="E96" s="3"/>
      <c r="F96" s="3"/>
      <c r="G96" s="3"/>
    </row>
    <row r="97" spans="3:11" x14ac:dyDescent="0.25">
      <c r="C97" s="3"/>
      <c r="D97" s="3"/>
      <c r="E97" s="3"/>
      <c r="F97" s="3"/>
      <c r="G97" s="3"/>
    </row>
    <row r="98" spans="3:11" x14ac:dyDescent="0.25">
      <c r="C98" s="3"/>
      <c r="D98" s="3"/>
      <c r="E98" s="3"/>
      <c r="F98" s="3"/>
      <c r="G98" s="3"/>
    </row>
    <row r="99" spans="3:11" x14ac:dyDescent="0.25">
      <c r="C99" s="3"/>
      <c r="D99" s="3"/>
      <c r="E99" s="3"/>
      <c r="F99" s="3"/>
      <c r="G99" s="3"/>
    </row>
    <row r="100" spans="3:11" x14ac:dyDescent="0.25">
      <c r="C100" s="3"/>
      <c r="F100" s="3"/>
      <c r="G100" s="3"/>
    </row>
    <row r="101" spans="3:11" x14ac:dyDescent="0.25">
      <c r="C101" s="3"/>
      <c r="F101" s="3"/>
      <c r="G101" s="3"/>
    </row>
    <row r="102" spans="3:11" x14ac:dyDescent="0.25">
      <c r="C102" s="3"/>
      <c r="F102" s="3"/>
      <c r="G102" s="3"/>
    </row>
    <row r="103" spans="3:11" x14ac:dyDescent="0.25">
      <c r="C103" s="3"/>
      <c r="F103" s="3"/>
      <c r="G103" s="3"/>
    </row>
    <row r="104" spans="3:11" x14ac:dyDescent="0.25">
      <c r="C104" s="3"/>
      <c r="F104" s="3"/>
      <c r="G104" s="3"/>
    </row>
    <row r="105" spans="3:11" x14ac:dyDescent="0.25">
      <c r="C105" s="3"/>
      <c r="F105" s="3"/>
      <c r="G105" s="3"/>
    </row>
    <row r="106" spans="3:11" x14ac:dyDescent="0.25">
      <c r="C106" s="3"/>
      <c r="F106" s="3"/>
      <c r="G106" s="3"/>
    </row>
    <row r="107" spans="3:11" x14ac:dyDescent="0.25">
      <c r="C107" s="3"/>
      <c r="F107" s="3"/>
      <c r="G107" s="3"/>
    </row>
    <row r="108" spans="3:11" x14ac:dyDescent="0.25">
      <c r="C108" s="3"/>
      <c r="F108" s="3"/>
      <c r="G108" s="3"/>
    </row>
    <row r="109" spans="3:11" x14ac:dyDescent="0.25">
      <c r="C109" s="3"/>
      <c r="F109" s="3"/>
      <c r="G109" s="3"/>
    </row>
    <row r="110" spans="3:11" x14ac:dyDescent="0.25">
      <c r="C110" s="27"/>
      <c r="F110" s="27"/>
      <c r="G110" s="27"/>
      <c r="H110" s="195"/>
      <c r="I110" s="195"/>
      <c r="J110" s="195"/>
      <c r="K110" s="195"/>
    </row>
    <row r="111" spans="3:11" x14ac:dyDescent="0.25">
      <c r="C111" s="27"/>
      <c r="D111" s="196"/>
      <c r="E111" s="27"/>
      <c r="F111" s="27"/>
      <c r="G111" s="27"/>
      <c r="H111" s="195"/>
      <c r="I111" s="195"/>
      <c r="J111" s="195"/>
      <c r="K111" s="195"/>
    </row>
    <row r="112" spans="3:11" x14ac:dyDescent="0.25">
      <c r="C112" s="27"/>
      <c r="D112" s="196"/>
      <c r="E112" s="27"/>
      <c r="F112" s="27"/>
      <c r="G112" s="27"/>
      <c r="H112" s="195"/>
      <c r="I112" s="195"/>
      <c r="J112" s="195"/>
      <c r="K112" s="195"/>
    </row>
    <row r="113" spans="3:11" x14ac:dyDescent="0.25">
      <c r="C113" s="27"/>
      <c r="D113" s="196"/>
      <c r="E113" s="27"/>
      <c r="F113" s="27"/>
      <c r="G113" s="27"/>
      <c r="H113" s="195"/>
      <c r="I113" s="195"/>
      <c r="J113" s="195"/>
      <c r="K113" s="195"/>
    </row>
    <row r="114" spans="3:11" x14ac:dyDescent="0.25">
      <c r="C114" s="27"/>
      <c r="D114" s="196"/>
      <c r="E114" s="27"/>
      <c r="F114" s="27"/>
      <c r="G114" s="27"/>
      <c r="H114" s="195"/>
      <c r="I114" s="195"/>
      <c r="J114" s="195"/>
      <c r="K114" s="195"/>
    </row>
    <row r="115" spans="3:11" x14ac:dyDescent="0.25">
      <c r="C115" s="27"/>
      <c r="D115" s="196"/>
      <c r="E115" s="27"/>
      <c r="F115" s="27"/>
      <c r="G115" s="27"/>
      <c r="H115" s="195"/>
      <c r="I115" s="195"/>
      <c r="J115" s="195"/>
      <c r="K115" s="195"/>
    </row>
    <row r="116" spans="3:11" x14ac:dyDescent="0.25">
      <c r="C116" s="27"/>
      <c r="D116" s="196"/>
      <c r="E116" s="27"/>
      <c r="F116" s="27"/>
      <c r="G116" s="195"/>
      <c r="H116" s="195"/>
      <c r="I116" s="195"/>
      <c r="J116" s="195"/>
      <c r="K116" s="195"/>
    </row>
    <row r="117" spans="3:11" x14ac:dyDescent="0.25">
      <c r="C117" s="27"/>
      <c r="D117" s="196"/>
      <c r="E117" s="27"/>
      <c r="F117" s="27"/>
      <c r="G117" s="195"/>
      <c r="H117" s="195"/>
      <c r="I117" s="195"/>
      <c r="J117" s="195"/>
      <c r="K117" s="195"/>
    </row>
    <row r="118" spans="3:11" x14ac:dyDescent="0.25">
      <c r="C118" s="27"/>
      <c r="D118" s="196"/>
      <c r="E118" s="27"/>
      <c r="F118" s="27"/>
      <c r="G118" s="195"/>
      <c r="H118" s="195"/>
      <c r="I118" s="195"/>
      <c r="J118" s="195"/>
      <c r="K118" s="195"/>
    </row>
    <row r="119" spans="3:11" x14ac:dyDescent="0.25">
      <c r="C119" s="27"/>
      <c r="D119" s="196"/>
      <c r="E119" s="27"/>
      <c r="F119" s="27"/>
      <c r="G119" s="195"/>
      <c r="H119" s="195"/>
      <c r="I119" s="195"/>
      <c r="J119" s="195"/>
      <c r="K119" s="195"/>
    </row>
    <row r="120" spans="3:11" x14ac:dyDescent="0.25">
      <c r="C120" s="27"/>
      <c r="D120" s="196"/>
      <c r="E120" s="27"/>
      <c r="F120" s="27"/>
      <c r="G120" s="195"/>
      <c r="H120" s="195"/>
      <c r="I120" s="195"/>
      <c r="J120" s="195"/>
      <c r="K120" s="195"/>
    </row>
    <row r="121" spans="3:11" x14ac:dyDescent="0.25">
      <c r="C121" s="27"/>
      <c r="D121" s="27"/>
      <c r="E121" s="27"/>
      <c r="F121" s="27"/>
      <c r="G121" s="195"/>
      <c r="H121" s="195"/>
      <c r="I121" s="195"/>
      <c r="J121" s="195"/>
      <c r="K121" s="195"/>
    </row>
    <row r="122" spans="3:11" x14ac:dyDescent="0.25">
      <c r="C122" s="27"/>
      <c r="D122" s="196"/>
      <c r="E122" s="27"/>
      <c r="F122" s="27"/>
      <c r="G122" s="195"/>
      <c r="H122" s="195"/>
      <c r="I122" s="195"/>
      <c r="J122" s="195"/>
      <c r="K122" s="195"/>
    </row>
    <row r="123" spans="3:11" x14ac:dyDescent="0.25">
      <c r="C123" s="27"/>
      <c r="D123" s="196"/>
      <c r="E123" s="27"/>
      <c r="F123" s="27"/>
      <c r="G123" s="195"/>
      <c r="H123" s="195"/>
      <c r="I123" s="195"/>
      <c r="J123" s="195"/>
      <c r="K123" s="195"/>
    </row>
    <row r="124" spans="3:11" x14ac:dyDescent="0.25">
      <c r="C124" s="27"/>
      <c r="D124" s="196"/>
      <c r="E124" s="27"/>
      <c r="F124" s="27"/>
      <c r="G124" s="195"/>
      <c r="H124" s="195"/>
      <c r="I124" s="195"/>
      <c r="J124" s="195"/>
      <c r="K124" s="195"/>
    </row>
    <row r="125" spans="3:11" x14ac:dyDescent="0.25">
      <c r="C125" s="27"/>
      <c r="D125" s="196"/>
      <c r="E125" s="27"/>
      <c r="F125" s="27"/>
      <c r="G125" s="195"/>
      <c r="H125" s="195"/>
      <c r="I125" s="195"/>
      <c r="J125" s="195"/>
      <c r="K125" s="195"/>
    </row>
    <row r="126" spans="3:11" x14ac:dyDescent="0.25">
      <c r="C126" s="27"/>
      <c r="D126" s="196"/>
      <c r="E126" s="27"/>
      <c r="F126" s="27"/>
      <c r="G126" s="195"/>
      <c r="H126" s="195"/>
      <c r="I126" s="195"/>
      <c r="J126" s="195"/>
      <c r="K126" s="195"/>
    </row>
    <row r="127" spans="3:11" x14ac:dyDescent="0.25">
      <c r="C127" s="27"/>
      <c r="D127" s="196"/>
      <c r="E127" s="27"/>
      <c r="F127" s="27"/>
      <c r="G127" s="195"/>
      <c r="H127" s="195"/>
      <c r="I127" s="195"/>
      <c r="J127" s="195"/>
      <c r="K127" s="195"/>
    </row>
    <row r="128" spans="3:11" x14ac:dyDescent="0.25">
      <c r="C128" s="27"/>
      <c r="D128" s="196"/>
      <c r="E128" s="27"/>
      <c r="F128" s="27"/>
      <c r="G128" s="195"/>
      <c r="H128" s="195"/>
      <c r="I128" s="195"/>
      <c r="J128" s="195"/>
      <c r="K128" s="195"/>
    </row>
    <row r="129" spans="3:11" x14ac:dyDescent="0.25">
      <c r="C129" s="27"/>
      <c r="D129" s="196"/>
      <c r="E129" s="27"/>
      <c r="F129" s="27"/>
      <c r="G129" s="195"/>
      <c r="H129" s="195"/>
      <c r="I129" s="195"/>
      <c r="J129" s="195"/>
      <c r="K129" s="195"/>
    </row>
    <row r="130" spans="3:11" x14ac:dyDescent="0.25">
      <c r="C130" s="27"/>
      <c r="D130" s="196"/>
      <c r="E130" s="27"/>
      <c r="F130" s="27"/>
      <c r="G130" s="195"/>
      <c r="H130" s="195"/>
      <c r="I130" s="195"/>
      <c r="J130" s="195"/>
      <c r="K130" s="195"/>
    </row>
    <row r="131" spans="3:11" x14ac:dyDescent="0.25">
      <c r="C131" s="27"/>
      <c r="D131" s="196"/>
      <c r="E131" s="27"/>
      <c r="F131" s="27"/>
      <c r="G131" s="195"/>
      <c r="H131" s="195"/>
      <c r="I131" s="195"/>
      <c r="J131" s="195"/>
      <c r="K131" s="195"/>
    </row>
    <row r="132" spans="3:11" x14ac:dyDescent="0.25">
      <c r="C132" s="27"/>
      <c r="D132" s="27"/>
      <c r="E132" s="27"/>
      <c r="F132" s="27"/>
      <c r="G132" s="195"/>
      <c r="H132" s="195"/>
      <c r="I132" s="195"/>
      <c r="J132" s="195"/>
      <c r="K132" s="195"/>
    </row>
    <row r="133" spans="3:11" x14ac:dyDescent="0.25">
      <c r="C133" s="27"/>
      <c r="D133" s="196"/>
      <c r="E133" s="27"/>
      <c r="F133" s="27"/>
      <c r="G133" s="195"/>
      <c r="H133" s="195"/>
      <c r="I133" s="195"/>
      <c r="J133" s="195"/>
      <c r="K133" s="195"/>
    </row>
    <row r="134" spans="3:11" x14ac:dyDescent="0.25">
      <c r="C134" s="27"/>
      <c r="D134" s="196"/>
      <c r="E134" s="27"/>
      <c r="F134" s="27"/>
      <c r="G134" s="195"/>
      <c r="H134" s="195"/>
      <c r="I134" s="195"/>
      <c r="J134" s="195"/>
      <c r="K134" s="195"/>
    </row>
    <row r="135" spans="3:11" x14ac:dyDescent="0.25">
      <c r="C135" s="27"/>
      <c r="D135" s="196"/>
      <c r="E135" s="27"/>
      <c r="F135" s="27"/>
      <c r="G135" s="195"/>
      <c r="H135" s="195"/>
      <c r="I135" s="195"/>
      <c r="J135" s="195"/>
      <c r="K135" s="195"/>
    </row>
    <row r="136" spans="3:11" x14ac:dyDescent="0.25">
      <c r="C136" s="27"/>
      <c r="D136" s="196"/>
      <c r="E136" s="27"/>
      <c r="F136" s="27"/>
      <c r="G136" s="195"/>
      <c r="H136" s="195"/>
      <c r="I136" s="195"/>
      <c r="J136" s="195"/>
      <c r="K136" s="195"/>
    </row>
    <row r="137" spans="3:11" x14ac:dyDescent="0.25">
      <c r="C137" s="27"/>
      <c r="D137" s="196"/>
      <c r="E137" s="27"/>
      <c r="F137" s="27"/>
      <c r="G137" s="195"/>
      <c r="H137" s="195"/>
      <c r="I137" s="195"/>
      <c r="J137" s="195"/>
      <c r="K137" s="195"/>
    </row>
    <row r="138" spans="3:11" x14ac:dyDescent="0.25">
      <c r="C138" s="27"/>
      <c r="D138" s="196"/>
      <c r="E138" s="27"/>
      <c r="F138" s="27"/>
      <c r="G138" s="195"/>
      <c r="H138" s="195"/>
      <c r="I138" s="195"/>
      <c r="J138" s="195"/>
      <c r="K138" s="195"/>
    </row>
    <row r="139" spans="3:11" x14ac:dyDescent="0.25">
      <c r="C139" s="27"/>
      <c r="D139" s="196"/>
      <c r="E139" s="27"/>
      <c r="F139" s="27"/>
      <c r="G139" s="195"/>
      <c r="H139" s="195"/>
      <c r="I139" s="195"/>
      <c r="J139" s="195"/>
      <c r="K139" s="195"/>
    </row>
    <row r="140" spans="3:11" x14ac:dyDescent="0.25">
      <c r="C140" s="27"/>
      <c r="D140" s="196"/>
      <c r="E140" s="27"/>
      <c r="F140" s="27"/>
      <c r="G140" s="195"/>
      <c r="H140" s="195"/>
      <c r="I140" s="195"/>
      <c r="J140" s="195"/>
      <c r="K140" s="195"/>
    </row>
    <row r="141" spans="3:11" x14ac:dyDescent="0.25">
      <c r="C141" s="27"/>
      <c r="D141" s="196"/>
      <c r="E141" s="27"/>
      <c r="F141" s="27"/>
      <c r="G141" s="195"/>
      <c r="H141" s="195"/>
      <c r="I141" s="195"/>
      <c r="J141" s="195"/>
      <c r="K141" s="195"/>
    </row>
    <row r="142" spans="3:11" x14ac:dyDescent="0.25">
      <c r="C142" s="27"/>
      <c r="D142" s="196"/>
      <c r="E142" s="27"/>
      <c r="F142" s="27"/>
      <c r="G142" s="195"/>
      <c r="H142" s="195"/>
      <c r="I142" s="195"/>
      <c r="J142" s="195"/>
      <c r="K142" s="195"/>
    </row>
    <row r="143" spans="3:11" x14ac:dyDescent="0.25">
      <c r="C143" s="27"/>
      <c r="D143" s="27"/>
      <c r="E143" s="27"/>
      <c r="F143" s="27"/>
      <c r="G143" s="195"/>
      <c r="H143" s="195"/>
      <c r="I143" s="195"/>
      <c r="J143" s="195"/>
      <c r="K143" s="195"/>
    </row>
    <row r="144" spans="3:11" x14ac:dyDescent="0.25">
      <c r="C144" s="27"/>
      <c r="D144" s="196"/>
      <c r="E144" s="27"/>
      <c r="F144" s="27"/>
      <c r="G144" s="195"/>
      <c r="H144" s="195"/>
      <c r="I144" s="195"/>
      <c r="J144" s="195"/>
      <c r="K144" s="195"/>
    </row>
    <row r="145" spans="3:11" x14ac:dyDescent="0.25">
      <c r="C145" s="27"/>
      <c r="D145" s="196"/>
      <c r="E145" s="27"/>
      <c r="F145" s="27"/>
      <c r="G145" s="195"/>
      <c r="H145" s="195"/>
      <c r="I145" s="195"/>
      <c r="J145" s="195"/>
      <c r="K145" s="195"/>
    </row>
    <row r="146" spans="3:11" x14ac:dyDescent="0.25">
      <c r="C146" s="27"/>
      <c r="D146" s="196"/>
      <c r="E146" s="27"/>
      <c r="F146" s="27"/>
      <c r="G146" s="195"/>
      <c r="H146" s="195"/>
      <c r="I146" s="195"/>
      <c r="J146" s="195"/>
      <c r="K146" s="195"/>
    </row>
    <row r="147" spans="3:11" x14ac:dyDescent="0.25">
      <c r="C147" s="27"/>
      <c r="D147" s="196"/>
      <c r="E147" s="27"/>
      <c r="F147" s="27"/>
      <c r="G147" s="195"/>
      <c r="H147" s="195"/>
      <c r="I147" s="195"/>
      <c r="J147" s="195"/>
      <c r="K147" s="195"/>
    </row>
    <row r="148" spans="3:11" x14ac:dyDescent="0.25">
      <c r="C148" s="27"/>
      <c r="D148" s="196"/>
      <c r="E148" s="27"/>
      <c r="F148" s="27"/>
      <c r="G148" s="195"/>
      <c r="H148" s="195"/>
      <c r="I148" s="195"/>
      <c r="J148" s="195"/>
      <c r="K148" s="195"/>
    </row>
    <row r="149" spans="3:11" x14ac:dyDescent="0.25">
      <c r="C149" s="27"/>
      <c r="D149" s="196"/>
      <c r="E149" s="27"/>
      <c r="F149" s="27"/>
      <c r="G149" s="195"/>
      <c r="H149" s="195"/>
      <c r="I149" s="195"/>
      <c r="J149" s="195"/>
      <c r="K149" s="195"/>
    </row>
    <row r="150" spans="3:11" x14ac:dyDescent="0.25">
      <c r="C150" s="27"/>
      <c r="D150" s="196"/>
      <c r="E150" s="27"/>
      <c r="F150" s="27"/>
      <c r="G150" s="195"/>
      <c r="H150" s="195"/>
      <c r="I150" s="195"/>
      <c r="J150" s="195"/>
      <c r="K150" s="195"/>
    </row>
    <row r="151" spans="3:11" x14ac:dyDescent="0.25">
      <c r="C151" s="27"/>
      <c r="D151" s="196"/>
      <c r="E151" s="27"/>
      <c r="F151" s="27"/>
      <c r="G151" s="195"/>
      <c r="H151" s="195"/>
      <c r="I151" s="195"/>
      <c r="J151" s="195"/>
      <c r="K151" s="195"/>
    </row>
    <row r="152" spans="3:11" x14ac:dyDescent="0.25">
      <c r="C152" s="27"/>
      <c r="D152" s="196"/>
      <c r="E152" s="27"/>
      <c r="F152" s="27"/>
      <c r="G152" s="195"/>
      <c r="H152" s="195"/>
      <c r="I152" s="195"/>
      <c r="J152" s="195"/>
      <c r="K152" s="195"/>
    </row>
    <row r="153" spans="3:11" x14ac:dyDescent="0.25">
      <c r="C153" s="27"/>
      <c r="D153" s="196"/>
      <c r="E153" s="27"/>
      <c r="F153" s="27"/>
      <c r="G153" s="195"/>
      <c r="H153" s="195"/>
      <c r="I153" s="195"/>
      <c r="J153" s="195"/>
      <c r="K153" s="195"/>
    </row>
    <row r="154" spans="3:11" x14ac:dyDescent="0.25">
      <c r="C154" s="27"/>
      <c r="D154" s="27"/>
      <c r="E154" s="27"/>
      <c r="F154" s="27"/>
      <c r="G154" s="195"/>
      <c r="H154" s="195"/>
      <c r="I154" s="195"/>
      <c r="J154" s="195"/>
      <c r="K154" s="195"/>
    </row>
    <row r="155" spans="3:11" x14ac:dyDescent="0.25">
      <c r="C155" s="27"/>
      <c r="D155" s="27"/>
      <c r="E155" s="27"/>
      <c r="F155" s="27"/>
      <c r="G155" s="195"/>
      <c r="H155" s="195"/>
      <c r="I155" s="195"/>
      <c r="J155" s="195"/>
      <c r="K155" s="195"/>
    </row>
    <row r="156" spans="3:11" x14ac:dyDescent="0.25">
      <c r="C156" s="27"/>
      <c r="D156" s="27"/>
      <c r="E156" s="27"/>
      <c r="F156" s="27"/>
      <c r="G156" s="195"/>
      <c r="H156" s="195"/>
      <c r="I156" s="195"/>
      <c r="J156" s="195"/>
      <c r="K156" s="195"/>
    </row>
    <row r="157" spans="3:11" x14ac:dyDescent="0.25">
      <c r="C157" s="27"/>
      <c r="D157" s="27"/>
      <c r="E157" s="27"/>
      <c r="F157" s="27"/>
      <c r="G157" s="195"/>
      <c r="H157" s="195"/>
      <c r="I157" s="195"/>
      <c r="J157" s="195"/>
      <c r="K157" s="195"/>
    </row>
    <row r="158" spans="3:11" x14ac:dyDescent="0.25">
      <c r="C158" s="27"/>
      <c r="D158" s="27"/>
      <c r="E158" s="27"/>
      <c r="F158" s="27"/>
      <c r="G158" s="195"/>
      <c r="H158" s="195"/>
      <c r="I158" s="195"/>
      <c r="J158" s="195"/>
      <c r="K158" s="195"/>
    </row>
    <row r="159" spans="3:11" x14ac:dyDescent="0.25">
      <c r="C159" s="27"/>
      <c r="D159" s="27"/>
      <c r="E159" s="27"/>
      <c r="F159" s="27"/>
      <c r="G159" s="195"/>
      <c r="H159" s="195"/>
      <c r="I159" s="195"/>
      <c r="J159" s="195"/>
      <c r="K159" s="195"/>
    </row>
    <row r="160" spans="3:11" x14ac:dyDescent="0.25">
      <c r="C160" s="27"/>
      <c r="D160" s="27"/>
      <c r="E160" s="27"/>
      <c r="F160" s="27"/>
      <c r="G160" s="195"/>
      <c r="H160" s="195"/>
      <c r="I160" s="195"/>
      <c r="J160" s="195"/>
      <c r="K160" s="195"/>
    </row>
    <row r="161" spans="3:11" x14ac:dyDescent="0.25">
      <c r="C161" s="27"/>
      <c r="D161" s="27"/>
      <c r="E161" s="27"/>
      <c r="F161" s="27"/>
      <c r="G161" s="195"/>
      <c r="H161" s="195"/>
      <c r="I161" s="195"/>
      <c r="J161" s="195"/>
      <c r="K161" s="195"/>
    </row>
    <row r="162" spans="3:11" x14ac:dyDescent="0.25">
      <c r="C162" s="27"/>
      <c r="D162" s="27"/>
      <c r="E162" s="27"/>
      <c r="F162" s="27"/>
      <c r="G162" s="195"/>
      <c r="H162" s="195"/>
      <c r="I162" s="195"/>
      <c r="J162" s="195"/>
      <c r="K162" s="195"/>
    </row>
    <row r="163" spans="3:11" x14ac:dyDescent="0.25">
      <c r="C163" s="27"/>
      <c r="D163" s="27"/>
      <c r="E163" s="27"/>
      <c r="F163" s="27"/>
      <c r="G163" s="195"/>
      <c r="H163" s="195"/>
      <c r="I163" s="195"/>
      <c r="J163" s="195"/>
      <c r="K163" s="195"/>
    </row>
    <row r="164" spans="3:11" x14ac:dyDescent="0.25">
      <c r="C164" s="27"/>
      <c r="D164" s="27"/>
      <c r="E164" s="27"/>
      <c r="F164" s="27"/>
      <c r="G164" s="195"/>
      <c r="H164" s="195"/>
      <c r="I164" s="195"/>
      <c r="J164" s="195"/>
      <c r="K164" s="195"/>
    </row>
    <row r="165" spans="3:11" x14ac:dyDescent="0.25">
      <c r="C165" s="27"/>
      <c r="D165" s="27"/>
      <c r="E165" s="27"/>
      <c r="F165" s="27"/>
      <c r="G165" s="195"/>
      <c r="H165" s="195"/>
      <c r="I165" s="195"/>
      <c r="J165" s="195"/>
      <c r="K165" s="195"/>
    </row>
    <row r="166" spans="3:11" x14ac:dyDescent="0.25">
      <c r="C166" s="27"/>
      <c r="D166" s="27"/>
      <c r="E166" s="27"/>
      <c r="F166" s="27"/>
      <c r="G166" s="195"/>
      <c r="H166" s="195"/>
      <c r="I166" s="195"/>
      <c r="J166" s="195"/>
      <c r="K166" s="195"/>
    </row>
    <row r="167" spans="3:11" x14ac:dyDescent="0.25">
      <c r="C167" s="27"/>
      <c r="D167" s="27"/>
      <c r="E167" s="27"/>
      <c r="F167" s="27"/>
      <c r="G167" s="195"/>
      <c r="H167" s="195"/>
      <c r="I167" s="195"/>
      <c r="J167" s="195"/>
      <c r="K167" s="195"/>
    </row>
    <row r="168" spans="3:11" x14ac:dyDescent="0.25">
      <c r="C168" s="27"/>
      <c r="D168" s="27"/>
      <c r="E168" s="27"/>
      <c r="F168" s="27"/>
      <c r="G168" s="195"/>
      <c r="H168" s="195"/>
      <c r="I168" s="195"/>
      <c r="J168" s="195"/>
      <c r="K168" s="195"/>
    </row>
    <row r="169" spans="3:11" x14ac:dyDescent="0.25">
      <c r="C169" s="27"/>
      <c r="D169" s="27"/>
      <c r="E169" s="27"/>
      <c r="F169" s="27"/>
      <c r="G169" s="195"/>
      <c r="H169" s="195"/>
      <c r="I169" s="195"/>
      <c r="J169" s="195"/>
      <c r="K169" s="195"/>
    </row>
    <row r="170" spans="3:11" x14ac:dyDescent="0.25">
      <c r="C170" s="27"/>
      <c r="D170" s="27"/>
      <c r="E170" s="27"/>
      <c r="F170" s="27"/>
      <c r="G170" s="195"/>
      <c r="H170" s="195"/>
      <c r="I170" s="195"/>
      <c r="J170" s="195"/>
      <c r="K170" s="195"/>
    </row>
    <row r="171" spans="3:11" x14ac:dyDescent="0.25">
      <c r="C171" s="3"/>
      <c r="D171" s="3"/>
      <c r="E171" s="3"/>
      <c r="F171" s="3"/>
    </row>
    <row r="172" spans="3:11" x14ac:dyDescent="0.25">
      <c r="C172" s="3"/>
      <c r="D172" s="3"/>
      <c r="E172" s="3"/>
      <c r="F172" s="3"/>
    </row>
    <row r="173" spans="3:11" x14ac:dyDescent="0.25">
      <c r="C173" s="3"/>
      <c r="D173" s="3"/>
      <c r="E173" s="3"/>
      <c r="F173" s="3"/>
    </row>
    <row r="174" spans="3:11" x14ac:dyDescent="0.25">
      <c r="C174" s="3"/>
      <c r="D174" s="3"/>
      <c r="E174" s="3"/>
      <c r="F174" s="3"/>
    </row>
    <row r="175" spans="3:11" x14ac:dyDescent="0.25">
      <c r="C175" s="3"/>
      <c r="D175" s="3"/>
      <c r="E175" s="3"/>
      <c r="F175" s="3"/>
    </row>
    <row r="176" spans="3:11" x14ac:dyDescent="0.25">
      <c r="C176" s="3"/>
      <c r="D176" s="3"/>
      <c r="E176" s="3"/>
      <c r="F176" s="3"/>
    </row>
    <row r="177" spans="3:6" x14ac:dyDescent="0.25">
      <c r="C177" s="3"/>
      <c r="D177" s="3"/>
      <c r="E177" s="3"/>
      <c r="F177" s="3"/>
    </row>
  </sheetData>
  <mergeCells count="28">
    <mergeCell ref="Y34:Z35"/>
    <mergeCell ref="Y37:Z38"/>
    <mergeCell ref="Y42:Z43"/>
    <mergeCell ref="Y45:Z46"/>
    <mergeCell ref="W11:Z11"/>
    <mergeCell ref="T13:U14"/>
    <mergeCell ref="T10:T12"/>
    <mergeCell ref="U10:U12"/>
    <mergeCell ref="E11:F11"/>
    <mergeCell ref="G11:H11"/>
    <mergeCell ref="I11:J11"/>
    <mergeCell ref="K11:L11"/>
    <mergeCell ref="Q10:Q12"/>
    <mergeCell ref="C10:C12"/>
    <mergeCell ref="D10:D12"/>
    <mergeCell ref="E10:H10"/>
    <mergeCell ref="I10:L10"/>
    <mergeCell ref="P10:P12"/>
    <mergeCell ref="E12:F12"/>
    <mergeCell ref="G12:H12"/>
    <mergeCell ref="I12:J12"/>
    <mergeCell ref="K12:L12"/>
    <mergeCell ref="E9:L9"/>
    <mergeCell ref="C2:Z2"/>
    <mergeCell ref="C3:Z3"/>
    <mergeCell ref="D4:L5"/>
    <mergeCell ref="P5:Q5"/>
    <mergeCell ref="D6:L6"/>
  </mergeCells>
  <conditionalFormatting sqref="Q17">
    <cfRule type="expression" dxfId="143" priority="38">
      <formula>OR($P17="TOIL",$P17="F",$P17="UP")</formula>
    </cfRule>
  </conditionalFormatting>
  <conditionalFormatting sqref="Q18">
    <cfRule type="expression" dxfId="142" priority="37">
      <formula>OR($P18="TOIL",$P18="F",$P18="UP")</formula>
    </cfRule>
  </conditionalFormatting>
  <conditionalFormatting sqref="Q19">
    <cfRule type="expression" dxfId="141" priority="36">
      <formula>OR($P19="TOIL",$P19="F",$P19="UP")</formula>
    </cfRule>
  </conditionalFormatting>
  <conditionalFormatting sqref="Q20">
    <cfRule type="expression" dxfId="140" priority="35">
      <formula>OR($P20="TOIL",$P20="F",$P20="UP")</formula>
    </cfRule>
  </conditionalFormatting>
  <conditionalFormatting sqref="Q21">
    <cfRule type="expression" dxfId="139" priority="34">
      <formula>OR($P21="TOIL",$P21="F",$P21="UP")</formula>
    </cfRule>
  </conditionalFormatting>
  <conditionalFormatting sqref="Q22">
    <cfRule type="expression" dxfId="138" priority="33">
      <formula>OR($P22="TOIL",$P22="F",$P22="UP")</formula>
    </cfRule>
  </conditionalFormatting>
  <conditionalFormatting sqref="Q23">
    <cfRule type="expression" dxfId="137" priority="32">
      <formula>OR($P23="TOIL",$P23="F",$P23="UP")</formula>
    </cfRule>
  </conditionalFormatting>
  <conditionalFormatting sqref="Q26">
    <cfRule type="expression" dxfId="136" priority="31">
      <formula>OR($P26="TOIL",$P26="F",$P26="UP")</formula>
    </cfRule>
  </conditionalFormatting>
  <conditionalFormatting sqref="Q27">
    <cfRule type="expression" dxfId="135" priority="30">
      <formula>OR($P27="TOIL",$P27="F",$P27="UP")</formula>
    </cfRule>
  </conditionalFormatting>
  <conditionalFormatting sqref="Q28">
    <cfRule type="expression" dxfId="134" priority="29">
      <formula>OR($P28="TOIL",$P28="F",$P28="UP")</formula>
    </cfRule>
  </conditionalFormatting>
  <conditionalFormatting sqref="Q29">
    <cfRule type="expression" dxfId="133" priority="28">
      <formula>OR($P29="TOIL",$P29="F",$P29="UP")</formula>
    </cfRule>
  </conditionalFormatting>
  <conditionalFormatting sqref="Q30">
    <cfRule type="expression" dxfId="132" priority="27">
      <formula>OR($P30="TOIL",$P30="F",$P30="UP")</formula>
    </cfRule>
  </conditionalFormatting>
  <conditionalFormatting sqref="Q31">
    <cfRule type="expression" dxfId="131" priority="26">
      <formula>OR($P31="TOIL",$P31="F",$P31="UP")</formula>
    </cfRule>
  </conditionalFormatting>
  <conditionalFormatting sqref="Q32">
    <cfRule type="expression" dxfId="130" priority="25">
      <formula>OR($P32="TOIL",$P32="F",$P32="UP")</formula>
    </cfRule>
  </conditionalFormatting>
  <conditionalFormatting sqref="Q35">
    <cfRule type="expression" dxfId="129" priority="24">
      <formula>OR($P35="TOIL",$P35="F",$P35="UP")</formula>
    </cfRule>
  </conditionalFormatting>
  <conditionalFormatting sqref="Q36">
    <cfRule type="expression" dxfId="128" priority="23">
      <formula>OR($P36="TOIL",$P36="F",$P36="UP")</formula>
    </cfRule>
  </conditionalFormatting>
  <conditionalFormatting sqref="Q37">
    <cfRule type="expression" dxfId="127" priority="22">
      <formula>OR($P37="TOIL",$P37="F",$P37="UP")</formula>
    </cfRule>
  </conditionalFormatting>
  <conditionalFormatting sqref="Q38">
    <cfRule type="expression" dxfId="126" priority="21">
      <formula>OR($P38="TOIL",$P38="F",$P38="UP")</formula>
    </cfRule>
  </conditionalFormatting>
  <conditionalFormatting sqref="Q39">
    <cfRule type="expression" dxfId="125" priority="20">
      <formula>OR($P39="TOIL",$P39="F",$P39="UP")</formula>
    </cfRule>
  </conditionalFormatting>
  <conditionalFormatting sqref="Q40">
    <cfRule type="expression" dxfId="124" priority="19">
      <formula>OR($P40="TOIL",$P40="F",$P40="UP")</formula>
    </cfRule>
  </conditionalFormatting>
  <conditionalFormatting sqref="Q41">
    <cfRule type="expression" dxfId="123" priority="18">
      <formula>OR($P41="TOIL",$P41="F",$P41="UP")</formula>
    </cfRule>
  </conditionalFormatting>
  <conditionalFormatting sqref="Q44">
    <cfRule type="expression" dxfId="122" priority="17">
      <formula>OR($P44="TOIL",$P44="F",$P44="UP")</formula>
    </cfRule>
  </conditionalFormatting>
  <conditionalFormatting sqref="Q45">
    <cfRule type="expression" dxfId="121" priority="16">
      <formula>OR($P45="TOIL",$P45="F",$P45="UP")</formula>
    </cfRule>
  </conditionalFormatting>
  <conditionalFormatting sqref="Q46">
    <cfRule type="expression" dxfId="120" priority="15">
      <formula>OR($P46="TOIL",$P46="F",$P46="UP")</formula>
    </cfRule>
  </conditionalFormatting>
  <conditionalFormatting sqref="Q47">
    <cfRule type="expression" dxfId="119" priority="14">
      <formula>OR($P47="TOIL",$P47="F",$P47="UP")</formula>
    </cfRule>
  </conditionalFormatting>
  <conditionalFormatting sqref="Q48">
    <cfRule type="expression" dxfId="118" priority="13">
      <formula>OR($P48="TOIL",$P48="F",$P48="UP")</formula>
    </cfRule>
  </conditionalFormatting>
  <conditionalFormatting sqref="Q49">
    <cfRule type="expression" dxfId="117" priority="12">
      <formula>OR($P49="TOIL",$P49="F",$P49="UP")</formula>
    </cfRule>
  </conditionalFormatting>
  <conditionalFormatting sqref="Q50">
    <cfRule type="expression" dxfId="116" priority="11">
      <formula>OR($P50="TOIL",$P50="F",$P50="UP")</formula>
    </cfRule>
  </conditionalFormatting>
  <conditionalFormatting sqref="Q53">
    <cfRule type="expression" dxfId="115" priority="10">
      <formula>OR($P53="TOIL",$P53="F",$P53="UP")</formula>
    </cfRule>
  </conditionalFormatting>
  <conditionalFormatting sqref="Q54">
    <cfRule type="expression" dxfId="114" priority="9">
      <formula>OR($P54="TOIL",$P54="F",$P54="UP")</formula>
    </cfRule>
  </conditionalFormatting>
  <conditionalFormatting sqref="Q55">
    <cfRule type="expression" dxfId="113" priority="8">
      <formula>OR($P55="TOIL",$P55="F",$P55="UP")</formula>
    </cfRule>
  </conditionalFormatting>
  <conditionalFormatting sqref="Q56">
    <cfRule type="expression" dxfId="112" priority="7">
      <formula>OR($P56="TOIL",$P56="F",$P56="UP")</formula>
    </cfRule>
  </conditionalFormatting>
  <conditionalFormatting sqref="Q57">
    <cfRule type="expression" dxfId="111" priority="6">
      <formula>OR($P57="TOIL",$P57="F",$P57="UP")</formula>
    </cfRule>
  </conditionalFormatting>
  <conditionalFormatting sqref="Q58">
    <cfRule type="expression" dxfId="110" priority="5">
      <formula>OR($P58="TOIL",$P58="F",$P58="UP")</formula>
    </cfRule>
  </conditionalFormatting>
  <conditionalFormatting sqref="Q59">
    <cfRule type="expression" dxfId="109" priority="4">
      <formula>OR($P59="TOIL",$P59="F",$P59="UP")</formula>
    </cfRule>
  </conditionalFormatting>
  <conditionalFormatting sqref="T65">
    <cfRule type="expression" dxfId="108" priority="1">
      <formula>($T$63+$T$64)&gt;((10/37.5)*$G$7)</formula>
    </cfRule>
  </conditionalFormatting>
  <dataValidations count="1">
    <dataValidation type="list" allowBlank="1" showInputMessage="1" showErrorMessage="1" sqref="P17:P23 P53:P59 P44:P50 P35:P41 P26:P32">
      <formula1>$X$51:$X$60</formula1>
    </dataValidation>
  </dataValidations>
  <pageMargins left="0.23622047244094491" right="0.23622047244094491" top="0" bottom="0" header="0" footer="0"/>
  <pageSetup paperSize="9" scale="53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77"/>
  <sheetViews>
    <sheetView topLeftCell="A24" zoomScale="70" zoomScaleNormal="70" workbookViewId="0">
      <selection activeCell="D18" sqref="D18"/>
    </sheetView>
  </sheetViews>
  <sheetFormatPr defaultColWidth="4.85546875" defaultRowHeight="15.75" x14ac:dyDescent="0.25"/>
  <cols>
    <col min="1" max="1" width="1.140625" style="1" customWidth="1"/>
    <col min="2" max="2" width="1.7109375" style="1" customWidth="1"/>
    <col min="3" max="3" width="17.5703125" style="1" bestFit="1" customWidth="1"/>
    <col min="4" max="4" width="14" style="1" bestFit="1" customWidth="1"/>
    <col min="5" max="6" width="4" style="1" customWidth="1"/>
    <col min="7" max="7" width="6" style="1" bestFit="1" customWidth="1"/>
    <col min="8" max="10" width="4" style="1" customWidth="1"/>
    <col min="11" max="11" width="4.7109375" style="1" customWidth="1"/>
    <col min="12" max="12" width="6.42578125" style="1" customWidth="1"/>
    <col min="13" max="13" width="9.5703125" style="1" bestFit="1" customWidth="1"/>
    <col min="14" max="14" width="9.42578125" style="1" customWidth="1"/>
    <col min="15" max="15" width="16" style="1" bestFit="1" customWidth="1"/>
    <col min="16" max="16" width="12.7109375" style="2" customWidth="1"/>
    <col min="17" max="17" width="10.140625" style="2" customWidth="1"/>
    <col min="18" max="18" width="14.85546875" style="2" customWidth="1"/>
    <col min="19" max="19" width="1.7109375" style="3" customWidth="1"/>
    <col min="20" max="20" width="9.85546875" style="1" customWidth="1"/>
    <col min="21" max="21" width="10.42578125" style="2" customWidth="1"/>
    <col min="22" max="22" width="1.85546875" style="1" customWidth="1"/>
    <col min="23" max="23" width="8.85546875" style="1" customWidth="1"/>
    <col min="24" max="24" width="9.85546875" style="1" customWidth="1"/>
    <col min="25" max="25" width="11.28515625" style="1" customWidth="1"/>
    <col min="26" max="26" width="37.28515625" style="1" customWidth="1"/>
    <col min="27" max="27" width="2.28515625" style="1" customWidth="1"/>
    <col min="28" max="252" width="8.85546875" style="1" customWidth="1"/>
    <col min="253" max="253" width="10.85546875" style="1" bestFit="1" customWidth="1"/>
    <col min="254" max="254" width="9.28515625" style="1" bestFit="1" customWidth="1"/>
    <col min="255" max="256" width="0" style="1" hidden="1" customWidth="1"/>
    <col min="257" max="16384" width="4.85546875" style="1"/>
  </cols>
  <sheetData>
    <row r="1" spans="2:27" ht="8.25" customHeight="1" x14ac:dyDescent="0.25"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189"/>
      <c r="R1" s="189"/>
      <c r="S1" s="188"/>
      <c r="T1" s="188"/>
      <c r="U1" s="189"/>
      <c r="V1" s="188"/>
      <c r="W1" s="188"/>
      <c r="X1" s="188"/>
      <c r="Y1" s="188"/>
      <c r="Z1" s="188"/>
      <c r="AA1" s="188"/>
    </row>
    <row r="2" spans="2:27" x14ac:dyDescent="0.25">
      <c r="B2" s="174"/>
      <c r="C2" s="316" t="s">
        <v>78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7"/>
      <c r="T2" s="317"/>
      <c r="U2" s="317"/>
      <c r="V2" s="317"/>
      <c r="W2" s="317"/>
      <c r="X2" s="317"/>
      <c r="Y2" s="317"/>
      <c r="Z2" s="317"/>
      <c r="AA2" s="170"/>
    </row>
    <row r="3" spans="2:27" ht="16.5" thickBot="1" x14ac:dyDescent="0.3">
      <c r="B3" s="174"/>
      <c r="C3" s="316" t="s">
        <v>39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7"/>
      <c r="T3" s="317"/>
      <c r="U3" s="317"/>
      <c r="V3" s="317"/>
      <c r="W3" s="317"/>
      <c r="X3" s="317"/>
      <c r="Y3" s="317"/>
      <c r="Z3" s="317"/>
      <c r="AA3" s="170"/>
    </row>
    <row r="4" spans="2:27" x14ac:dyDescent="0.25">
      <c r="B4" s="174"/>
      <c r="C4" s="171" t="s">
        <v>0</v>
      </c>
      <c r="D4" s="361">
        <f>'Apr 2020'!D4:L5</f>
        <v>0</v>
      </c>
      <c r="E4" s="362"/>
      <c r="F4" s="362"/>
      <c r="G4" s="362"/>
      <c r="H4" s="362"/>
      <c r="I4" s="362"/>
      <c r="J4" s="362"/>
      <c r="K4" s="362"/>
      <c r="L4" s="363"/>
      <c r="M4" s="106"/>
      <c r="N4" s="106"/>
      <c r="O4" s="106"/>
      <c r="P4" s="131"/>
      <c r="Q4" s="131"/>
      <c r="R4" s="131"/>
      <c r="S4" s="106"/>
      <c r="T4" s="123" t="s">
        <v>30</v>
      </c>
      <c r="U4" s="124"/>
      <c r="V4" s="103"/>
      <c r="W4" s="103"/>
      <c r="X4" s="103"/>
      <c r="Y4" s="103"/>
      <c r="Z4" s="104"/>
      <c r="AA4" s="170"/>
    </row>
    <row r="5" spans="2:27" ht="16.5" thickBot="1" x14ac:dyDescent="0.3">
      <c r="B5" s="174"/>
      <c r="C5" s="171"/>
      <c r="D5" s="364"/>
      <c r="E5" s="365"/>
      <c r="F5" s="365"/>
      <c r="G5" s="365"/>
      <c r="H5" s="365"/>
      <c r="I5" s="365"/>
      <c r="J5" s="365"/>
      <c r="K5" s="365"/>
      <c r="L5" s="366"/>
      <c r="M5" s="106"/>
      <c r="N5" s="106"/>
      <c r="O5" s="171" t="s">
        <v>1</v>
      </c>
      <c r="P5" s="318">
        <f>C26</f>
        <v>44200</v>
      </c>
      <c r="Q5" s="318"/>
      <c r="R5" s="172"/>
      <c r="S5" s="106"/>
      <c r="T5" s="108" t="s">
        <v>31</v>
      </c>
      <c r="U5" s="131"/>
      <c r="V5" s="106"/>
      <c r="W5" s="106"/>
      <c r="X5" s="106"/>
      <c r="Y5" s="106"/>
      <c r="Z5" s="107"/>
      <c r="AA5" s="170"/>
    </row>
    <row r="6" spans="2:27" ht="16.5" thickBot="1" x14ac:dyDescent="0.3">
      <c r="B6" s="174"/>
      <c r="C6" s="171" t="s">
        <v>2</v>
      </c>
      <c r="D6" s="319">
        <f>'Apr 2020'!D6:L6</f>
        <v>0</v>
      </c>
      <c r="E6" s="320"/>
      <c r="F6" s="320"/>
      <c r="G6" s="320"/>
      <c r="H6" s="320"/>
      <c r="I6" s="320"/>
      <c r="J6" s="320"/>
      <c r="K6" s="320"/>
      <c r="L6" s="321"/>
      <c r="M6" s="106"/>
      <c r="N6" s="106"/>
      <c r="O6" s="106"/>
      <c r="P6" s="131"/>
      <c r="Q6" s="131"/>
      <c r="R6" s="131"/>
      <c r="S6" s="106"/>
      <c r="T6" s="108" t="s">
        <v>32</v>
      </c>
      <c r="U6" s="131"/>
      <c r="V6" s="106"/>
      <c r="W6" s="106"/>
      <c r="X6" s="106"/>
      <c r="Y6" s="106"/>
      <c r="Z6" s="107"/>
      <c r="AA6" s="170"/>
    </row>
    <row r="7" spans="2:27" ht="16.5" thickBot="1" x14ac:dyDescent="0.3">
      <c r="B7" s="174"/>
      <c r="C7" s="171" t="s">
        <v>26</v>
      </c>
      <c r="D7" s="106"/>
      <c r="E7" s="173"/>
      <c r="F7" s="106"/>
      <c r="G7" s="255">
        <f>'Dec 2020'!G7</f>
        <v>0</v>
      </c>
      <c r="H7" s="108" t="s">
        <v>3</v>
      </c>
      <c r="I7" s="106"/>
      <c r="J7" s="106"/>
      <c r="K7" s="106"/>
      <c r="L7" s="106"/>
      <c r="M7" s="254">
        <f>(G7/7)*COUNT(C17:C59)</f>
        <v>0</v>
      </c>
      <c r="N7" s="128"/>
      <c r="O7" s="106"/>
      <c r="P7" s="131"/>
      <c r="Q7" s="131"/>
      <c r="R7" s="131"/>
      <c r="S7" s="106"/>
      <c r="T7" s="108" t="s">
        <v>34</v>
      </c>
      <c r="U7" s="131"/>
      <c r="V7" s="106"/>
      <c r="W7" s="106"/>
      <c r="X7" s="106"/>
      <c r="Y7" s="106"/>
      <c r="Z7" s="107"/>
      <c r="AA7" s="170"/>
    </row>
    <row r="8" spans="2:27" ht="16.5" thickBot="1" x14ac:dyDescent="0.3">
      <c r="B8" s="174"/>
      <c r="C8" s="106"/>
      <c r="D8" s="106"/>
      <c r="E8" s="173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31"/>
      <c r="Q8" s="131"/>
      <c r="R8" s="131"/>
      <c r="S8" s="106"/>
      <c r="T8" s="126" t="s">
        <v>60</v>
      </c>
      <c r="U8" s="132"/>
      <c r="V8" s="120"/>
      <c r="W8" s="120"/>
      <c r="X8" s="120"/>
      <c r="Y8" s="120"/>
      <c r="Z8" s="121"/>
      <c r="AA8" s="170"/>
    </row>
    <row r="9" spans="2:27" ht="16.5" thickBot="1" x14ac:dyDescent="0.3">
      <c r="B9" s="174"/>
      <c r="C9" s="129"/>
      <c r="D9" s="106"/>
      <c r="E9" s="313" t="s">
        <v>61</v>
      </c>
      <c r="F9" s="314"/>
      <c r="G9" s="314"/>
      <c r="H9" s="314"/>
      <c r="I9" s="314"/>
      <c r="J9" s="314"/>
      <c r="K9" s="314"/>
      <c r="L9" s="315"/>
      <c r="M9" s="106"/>
      <c r="N9" s="106"/>
      <c r="O9" s="106"/>
      <c r="P9" s="131"/>
      <c r="Q9" s="131"/>
      <c r="R9" s="131"/>
      <c r="S9" s="106"/>
      <c r="T9" s="106"/>
      <c r="U9" s="131"/>
      <c r="V9" s="106"/>
      <c r="W9" s="106"/>
      <c r="X9" s="106"/>
      <c r="Y9" s="106"/>
      <c r="Z9" s="106"/>
      <c r="AA9" s="170"/>
    </row>
    <row r="10" spans="2:27" ht="15" customHeight="1" x14ac:dyDescent="0.25">
      <c r="B10" s="174"/>
      <c r="C10" s="304" t="s">
        <v>4</v>
      </c>
      <c r="D10" s="307" t="s">
        <v>90</v>
      </c>
      <c r="E10" s="338" t="s">
        <v>40</v>
      </c>
      <c r="F10" s="339"/>
      <c r="G10" s="340"/>
      <c r="H10" s="341"/>
      <c r="I10" s="338" t="s">
        <v>41</v>
      </c>
      <c r="J10" s="339"/>
      <c r="K10" s="340"/>
      <c r="L10" s="341"/>
      <c r="M10" s="130" t="s">
        <v>5</v>
      </c>
      <c r="N10" s="99" t="s">
        <v>51</v>
      </c>
      <c r="O10" s="99" t="s">
        <v>8</v>
      </c>
      <c r="P10" s="310" t="s">
        <v>91</v>
      </c>
      <c r="Q10" s="310" t="s">
        <v>92</v>
      </c>
      <c r="R10" s="99" t="s">
        <v>59</v>
      </c>
      <c r="S10" s="103"/>
      <c r="T10" s="328" t="s">
        <v>53</v>
      </c>
      <c r="U10" s="310" t="s">
        <v>17</v>
      </c>
      <c r="V10" s="106"/>
      <c r="W10" s="102"/>
      <c r="X10" s="103"/>
      <c r="Y10" s="103"/>
      <c r="Z10" s="104"/>
      <c r="AA10" s="170"/>
    </row>
    <row r="11" spans="2:27" x14ac:dyDescent="0.25">
      <c r="B11" s="174"/>
      <c r="C11" s="305"/>
      <c r="D11" s="308"/>
      <c r="E11" s="342" t="s">
        <v>6</v>
      </c>
      <c r="F11" s="343"/>
      <c r="G11" s="343" t="s">
        <v>7</v>
      </c>
      <c r="H11" s="344"/>
      <c r="I11" s="342" t="s">
        <v>6</v>
      </c>
      <c r="J11" s="343"/>
      <c r="K11" s="343" t="s">
        <v>7</v>
      </c>
      <c r="L11" s="344"/>
      <c r="M11" s="131" t="s">
        <v>8</v>
      </c>
      <c r="N11" s="100" t="s">
        <v>52</v>
      </c>
      <c r="O11" s="100" t="s">
        <v>5</v>
      </c>
      <c r="P11" s="311"/>
      <c r="Q11" s="311"/>
      <c r="R11" s="100" t="s">
        <v>54</v>
      </c>
      <c r="S11" s="106"/>
      <c r="T11" s="329"/>
      <c r="U11" s="331"/>
      <c r="V11" s="106"/>
      <c r="W11" s="333" t="s">
        <v>56</v>
      </c>
      <c r="X11" s="316"/>
      <c r="Y11" s="316"/>
      <c r="Z11" s="334"/>
      <c r="AA11" s="170"/>
    </row>
    <row r="12" spans="2:27" ht="16.5" thickBot="1" x14ac:dyDescent="0.3">
      <c r="B12" s="174"/>
      <c r="C12" s="306"/>
      <c r="D12" s="309"/>
      <c r="E12" s="335" t="s">
        <v>9</v>
      </c>
      <c r="F12" s="336"/>
      <c r="G12" s="336" t="s">
        <v>9</v>
      </c>
      <c r="H12" s="337"/>
      <c r="I12" s="335" t="s">
        <v>9</v>
      </c>
      <c r="J12" s="336"/>
      <c r="K12" s="336" t="s">
        <v>9</v>
      </c>
      <c r="L12" s="337"/>
      <c r="M12" s="132" t="s">
        <v>10</v>
      </c>
      <c r="N12" s="133" t="s">
        <v>10</v>
      </c>
      <c r="O12" s="133" t="s">
        <v>58</v>
      </c>
      <c r="P12" s="312"/>
      <c r="Q12" s="312"/>
      <c r="R12" s="101">
        <f>G7</f>
        <v>0</v>
      </c>
      <c r="S12" s="106"/>
      <c r="T12" s="330"/>
      <c r="U12" s="332"/>
      <c r="V12" s="106"/>
      <c r="W12" s="108"/>
      <c r="X12" s="106"/>
      <c r="Y12" s="106"/>
      <c r="Z12" s="107"/>
      <c r="AA12" s="170"/>
    </row>
    <row r="13" spans="2:27" ht="15.75" customHeight="1" x14ac:dyDescent="0.25">
      <c r="B13" s="174"/>
      <c r="C13" s="134"/>
      <c r="D13" s="135"/>
      <c r="E13" s="136" t="s">
        <v>11</v>
      </c>
      <c r="F13" s="137" t="s">
        <v>12</v>
      </c>
      <c r="G13" s="138" t="s">
        <v>11</v>
      </c>
      <c r="H13" s="139" t="s">
        <v>12</v>
      </c>
      <c r="I13" s="136" t="s">
        <v>11</v>
      </c>
      <c r="J13" s="137" t="s">
        <v>12</v>
      </c>
      <c r="K13" s="138" t="s">
        <v>11</v>
      </c>
      <c r="L13" s="139" t="s">
        <v>12</v>
      </c>
      <c r="M13" s="131"/>
      <c r="N13" s="99"/>
      <c r="O13" s="100"/>
      <c r="P13" s="100"/>
      <c r="Q13" s="100"/>
      <c r="R13" s="100"/>
      <c r="S13" s="106"/>
      <c r="T13" s="349" t="s">
        <v>94</v>
      </c>
      <c r="U13" s="350"/>
      <c r="V13" s="106"/>
      <c r="W13" s="108"/>
      <c r="X13" s="106"/>
      <c r="Y13" s="106"/>
      <c r="Z13" s="107"/>
      <c r="AA13" s="170"/>
    </row>
    <row r="14" spans="2:27" x14ac:dyDescent="0.25">
      <c r="B14" s="174"/>
      <c r="C14" s="140" t="s">
        <v>29</v>
      </c>
      <c r="D14" s="141"/>
      <c r="E14" s="142"/>
      <c r="F14" s="143"/>
      <c r="G14" s="144"/>
      <c r="H14" s="145"/>
      <c r="I14" s="142"/>
      <c r="J14" s="143"/>
      <c r="K14" s="146"/>
      <c r="L14" s="145"/>
      <c r="M14" s="147"/>
      <c r="N14" s="148"/>
      <c r="O14" s="148"/>
      <c r="P14" s="148"/>
      <c r="Q14" s="148"/>
      <c r="R14" s="148"/>
      <c r="S14" s="27"/>
      <c r="T14" s="351"/>
      <c r="U14" s="352"/>
      <c r="V14" s="106"/>
      <c r="W14" s="108"/>
      <c r="X14" s="106"/>
      <c r="Y14" s="106"/>
      <c r="Z14" s="107"/>
      <c r="AA14" s="170"/>
    </row>
    <row r="15" spans="2:27" ht="16.5" thickBot="1" x14ac:dyDescent="0.3">
      <c r="B15" s="174"/>
      <c r="C15" s="4" t="s">
        <v>35</v>
      </c>
      <c r="D15" s="5" t="s">
        <v>36</v>
      </c>
      <c r="E15" s="6">
        <v>8</v>
      </c>
      <c r="F15" s="7">
        <v>30</v>
      </c>
      <c r="G15" s="8"/>
      <c r="H15" s="9"/>
      <c r="I15" s="6"/>
      <c r="J15" s="7"/>
      <c r="K15" s="10">
        <v>17</v>
      </c>
      <c r="L15" s="11">
        <v>0</v>
      </c>
      <c r="M15" s="12">
        <v>8.5</v>
      </c>
      <c r="N15" s="13">
        <v>0.5</v>
      </c>
      <c r="O15" s="13">
        <v>8</v>
      </c>
      <c r="P15" s="35"/>
      <c r="Q15" s="14"/>
      <c r="R15" s="36">
        <f>SUM(O15-7.5)</f>
        <v>0.5</v>
      </c>
      <c r="S15" s="15"/>
      <c r="T15" s="16">
        <v>0.5</v>
      </c>
      <c r="U15" s="17"/>
      <c r="V15" s="106"/>
      <c r="W15" s="105"/>
      <c r="X15" s="106"/>
      <c r="Y15" s="106"/>
      <c r="Z15" s="107"/>
      <c r="AA15" s="170"/>
    </row>
    <row r="16" spans="2:27" ht="16.899999999999999" customHeight="1" x14ac:dyDescent="0.25">
      <c r="B16" s="174"/>
      <c r="C16" s="246"/>
      <c r="D16" s="150"/>
      <c r="E16" s="153"/>
      <c r="F16" s="154"/>
      <c r="G16" s="155"/>
      <c r="H16" s="156"/>
      <c r="I16" s="153"/>
      <c r="J16" s="154"/>
      <c r="K16" s="157"/>
      <c r="L16" s="158"/>
      <c r="M16" s="159"/>
      <c r="N16" s="86"/>
      <c r="O16" s="159"/>
      <c r="P16" s="87"/>
      <c r="Q16" s="87"/>
      <c r="R16" s="86"/>
      <c r="S16" s="160"/>
      <c r="T16" s="90"/>
      <c r="U16" s="91"/>
      <c r="V16" s="106"/>
      <c r="W16" s="105" t="s">
        <v>13</v>
      </c>
      <c r="X16" s="106" t="s">
        <v>27</v>
      </c>
      <c r="Y16" s="106"/>
      <c r="Z16" s="107"/>
      <c r="AA16" s="170"/>
    </row>
    <row r="17" spans="2:27" ht="16.899999999999999" customHeight="1" x14ac:dyDescent="0.25">
      <c r="B17" s="174"/>
      <c r="C17" s="235">
        <f>D17</f>
        <v>44193</v>
      </c>
      <c r="D17" s="202">
        <v>44193</v>
      </c>
      <c r="E17" s="20"/>
      <c r="F17" s="21"/>
      <c r="G17" s="22"/>
      <c r="H17" s="23"/>
      <c r="I17" s="20"/>
      <c r="J17" s="21"/>
      <c r="K17" s="24"/>
      <c r="L17" s="25"/>
      <c r="M17" s="42">
        <f>((TIME(G17,H17,0)-TIME(E17,F17,0))+(TIME(K17,L17,0)-TIME(I17,J17,0)))*24</f>
        <v>0</v>
      </c>
      <c r="N17" s="26"/>
      <c r="O17" s="42">
        <f>SUM(M17-N17)</f>
        <v>0</v>
      </c>
      <c r="P17" s="26"/>
      <c r="Q17" s="26"/>
      <c r="R17" s="197" t="str">
        <f t="shared" ref="R17:R22" si="0">IF(P17="TOIL", "Use TOIL column  →         ", IF(P17="F", "Use Flexi column →         ", IF(P17="UP", "Leave blank                      ",  "")))</f>
        <v/>
      </c>
      <c r="T17" s="92"/>
      <c r="U17" s="93"/>
      <c r="V17" s="106"/>
      <c r="W17" s="105" t="s">
        <v>14</v>
      </c>
      <c r="X17" s="106" t="s">
        <v>15</v>
      </c>
      <c r="Y17" s="106"/>
      <c r="Z17" s="107"/>
      <c r="AA17" s="170"/>
    </row>
    <row r="18" spans="2:27" ht="16.899999999999999" customHeight="1" x14ac:dyDescent="0.25">
      <c r="B18" s="174"/>
      <c r="C18" s="235">
        <f>C17+1</f>
        <v>44194</v>
      </c>
      <c r="D18" s="19" t="s">
        <v>46</v>
      </c>
      <c r="E18" s="20"/>
      <c r="F18" s="21"/>
      <c r="G18" s="22"/>
      <c r="H18" s="23"/>
      <c r="I18" s="20"/>
      <c r="J18" s="21"/>
      <c r="K18" s="24"/>
      <c r="L18" s="25"/>
      <c r="M18" s="42">
        <f t="shared" ref="M18:M23" si="1">((TIME(G18,H18,0)-TIME(E18,F18,0))+(TIME(K18,L18,0)-TIME(I18,J18,0)))*24</f>
        <v>0</v>
      </c>
      <c r="N18" s="26"/>
      <c r="O18" s="42">
        <f t="shared" ref="O18:O23" si="2">SUM(M18-N18)</f>
        <v>0</v>
      </c>
      <c r="P18" s="26"/>
      <c r="Q18" s="26"/>
      <c r="R18" s="197" t="str">
        <f t="shared" si="0"/>
        <v/>
      </c>
      <c r="T18" s="92"/>
      <c r="U18" s="93"/>
      <c r="V18" s="106"/>
      <c r="W18" s="105" t="s">
        <v>16</v>
      </c>
      <c r="X18" s="106" t="s">
        <v>37</v>
      </c>
      <c r="Y18" s="106"/>
      <c r="Z18" s="107"/>
      <c r="AA18" s="170"/>
    </row>
    <row r="19" spans="2:27" ht="16.899999999999999" customHeight="1" x14ac:dyDescent="0.25">
      <c r="B19" s="174"/>
      <c r="C19" s="235">
        <f t="shared" ref="C19:C23" si="3">C18+1</f>
        <v>44195</v>
      </c>
      <c r="D19" s="19" t="s">
        <v>47</v>
      </c>
      <c r="E19" s="20"/>
      <c r="F19" s="21"/>
      <c r="G19" s="22"/>
      <c r="H19" s="23"/>
      <c r="I19" s="20"/>
      <c r="J19" s="21"/>
      <c r="K19" s="24"/>
      <c r="L19" s="25"/>
      <c r="M19" s="42">
        <f t="shared" si="1"/>
        <v>0</v>
      </c>
      <c r="N19" s="26"/>
      <c r="O19" s="42">
        <f t="shared" si="2"/>
        <v>0</v>
      </c>
      <c r="P19" s="26"/>
      <c r="Q19" s="26"/>
      <c r="R19" s="197" t="str">
        <f t="shared" si="0"/>
        <v/>
      </c>
      <c r="T19" s="92"/>
      <c r="U19" s="93"/>
      <c r="V19" s="106"/>
      <c r="W19" s="105" t="s">
        <v>17</v>
      </c>
      <c r="X19" s="106" t="s">
        <v>28</v>
      </c>
      <c r="Y19" s="106"/>
      <c r="Z19" s="107"/>
      <c r="AA19" s="170"/>
    </row>
    <row r="20" spans="2:27" ht="16.899999999999999" customHeight="1" x14ac:dyDescent="0.25">
      <c r="B20" s="174"/>
      <c r="C20" s="235">
        <f t="shared" si="3"/>
        <v>44196</v>
      </c>
      <c r="D20" s="19" t="s">
        <v>48</v>
      </c>
      <c r="E20" s="280"/>
      <c r="F20" s="281"/>
      <c r="G20" s="282"/>
      <c r="H20" s="283"/>
      <c r="I20" s="280"/>
      <c r="J20" s="281"/>
      <c r="K20" s="284"/>
      <c r="L20" s="285"/>
      <c r="M20" s="42">
        <f t="shared" si="1"/>
        <v>0</v>
      </c>
      <c r="N20" s="26"/>
      <c r="O20" s="42">
        <f t="shared" si="2"/>
        <v>0</v>
      </c>
      <c r="P20" s="26"/>
      <c r="Q20" s="26"/>
      <c r="R20" s="197" t="str">
        <f t="shared" si="0"/>
        <v/>
      </c>
      <c r="T20" s="92"/>
      <c r="U20" s="93"/>
      <c r="V20" s="106"/>
      <c r="W20" s="105" t="s">
        <v>18</v>
      </c>
      <c r="X20" s="106" t="s">
        <v>19</v>
      </c>
      <c r="Y20" s="106"/>
      <c r="Z20" s="107"/>
      <c r="AA20" s="170"/>
    </row>
    <row r="21" spans="2:27" ht="16.899999999999999" customHeight="1" x14ac:dyDescent="0.25">
      <c r="B21" s="174"/>
      <c r="C21" s="235">
        <f t="shared" si="3"/>
        <v>44197</v>
      </c>
      <c r="D21" s="19" t="s">
        <v>42</v>
      </c>
      <c r="E21" s="280"/>
      <c r="F21" s="281"/>
      <c r="G21" s="282"/>
      <c r="H21" s="283"/>
      <c r="I21" s="280"/>
      <c r="J21" s="281"/>
      <c r="K21" s="284"/>
      <c r="L21" s="285"/>
      <c r="M21" s="42">
        <f t="shared" si="1"/>
        <v>0</v>
      </c>
      <c r="N21" s="26"/>
      <c r="O21" s="42">
        <f t="shared" si="2"/>
        <v>0</v>
      </c>
      <c r="P21" s="26"/>
      <c r="Q21" s="26"/>
      <c r="R21" s="197" t="str">
        <f t="shared" si="0"/>
        <v/>
      </c>
      <c r="T21" s="92"/>
      <c r="U21" s="93"/>
      <c r="V21" s="106"/>
      <c r="W21" s="105" t="s">
        <v>20</v>
      </c>
      <c r="X21" s="106" t="s">
        <v>21</v>
      </c>
      <c r="Y21" s="106"/>
      <c r="Z21" s="107"/>
      <c r="AA21" s="170"/>
    </row>
    <row r="22" spans="2:27" ht="16.899999999999999" customHeight="1" x14ac:dyDescent="0.25">
      <c r="B22" s="174"/>
      <c r="C22" s="235">
        <f t="shared" si="3"/>
        <v>44198</v>
      </c>
      <c r="D22" s="19" t="s">
        <v>43</v>
      </c>
      <c r="E22" s="20"/>
      <c r="F22" s="21"/>
      <c r="G22" s="22"/>
      <c r="H22" s="23"/>
      <c r="I22" s="20"/>
      <c r="J22" s="21"/>
      <c r="K22" s="24"/>
      <c r="L22" s="25"/>
      <c r="M22" s="42">
        <f t="shared" si="1"/>
        <v>0</v>
      </c>
      <c r="N22" s="26"/>
      <c r="O22" s="42">
        <f t="shared" si="2"/>
        <v>0</v>
      </c>
      <c r="P22" s="26"/>
      <c r="Q22" s="26"/>
      <c r="R22" s="197" t="str">
        <f t="shared" si="0"/>
        <v/>
      </c>
      <c r="T22" s="92"/>
      <c r="U22" s="93"/>
      <c r="V22" s="106"/>
      <c r="W22" s="105" t="s">
        <v>22</v>
      </c>
      <c r="X22" s="106" t="s">
        <v>23</v>
      </c>
      <c r="Y22" s="106"/>
      <c r="Z22" s="107"/>
      <c r="AA22" s="170"/>
    </row>
    <row r="23" spans="2:27" ht="16.899999999999999" customHeight="1" x14ac:dyDescent="0.25">
      <c r="B23" s="174"/>
      <c r="C23" s="235">
        <f t="shared" si="3"/>
        <v>44199</v>
      </c>
      <c r="D23" s="19" t="s">
        <v>44</v>
      </c>
      <c r="E23" s="20"/>
      <c r="F23" s="21"/>
      <c r="G23" s="22"/>
      <c r="H23" s="23"/>
      <c r="I23" s="20"/>
      <c r="J23" s="21"/>
      <c r="K23" s="24"/>
      <c r="L23" s="25"/>
      <c r="M23" s="42">
        <f t="shared" si="1"/>
        <v>0</v>
      </c>
      <c r="N23" s="26"/>
      <c r="O23" s="42">
        <f t="shared" si="2"/>
        <v>0</v>
      </c>
      <c r="P23" s="26"/>
      <c r="Q23" s="26"/>
      <c r="R23" s="42"/>
      <c r="T23" s="92"/>
      <c r="U23" s="93"/>
      <c r="V23" s="106"/>
      <c r="W23" s="105" t="s">
        <v>24</v>
      </c>
      <c r="X23" s="106" t="s">
        <v>33</v>
      </c>
      <c r="Y23" s="106"/>
      <c r="Z23" s="107"/>
      <c r="AA23" s="170"/>
    </row>
    <row r="24" spans="2:27" s="28" customFormat="1" ht="16.899999999999999" customHeight="1" x14ac:dyDescent="0.25">
      <c r="B24" s="187"/>
      <c r="C24" s="236"/>
      <c r="D24" s="39" t="s">
        <v>50</v>
      </c>
      <c r="E24" s="55"/>
      <c r="F24" s="56"/>
      <c r="G24" s="57"/>
      <c r="H24" s="58"/>
      <c r="I24" s="55"/>
      <c r="J24" s="56"/>
      <c r="K24" s="59"/>
      <c r="L24" s="60"/>
      <c r="M24" s="161"/>
      <c r="N24" s="45"/>
      <c r="O24" s="40">
        <f>SUM(O17:O23)</f>
        <v>0</v>
      </c>
      <c r="P24" s="61"/>
      <c r="Q24" s="40">
        <f>SUM(Q17:Q23)</f>
        <v>0</v>
      </c>
      <c r="R24" s="40">
        <f>SUM(O24-G$7)+Q24</f>
        <v>0</v>
      </c>
      <c r="S24" s="62"/>
      <c r="T24" s="88"/>
      <c r="U24" s="89"/>
      <c r="V24" s="113"/>
      <c r="W24" s="105" t="s">
        <v>55</v>
      </c>
      <c r="X24" s="106" t="s">
        <v>53</v>
      </c>
      <c r="Y24" s="106"/>
      <c r="Z24" s="107"/>
      <c r="AA24" s="175"/>
    </row>
    <row r="25" spans="2:27" ht="16.899999999999999" customHeight="1" x14ac:dyDescent="0.25">
      <c r="B25" s="174"/>
      <c r="C25" s="235"/>
      <c r="D25" s="19"/>
      <c r="E25" s="63"/>
      <c r="F25" s="64"/>
      <c r="G25" s="65"/>
      <c r="H25" s="66"/>
      <c r="I25" s="63"/>
      <c r="J25" s="64"/>
      <c r="K25" s="67"/>
      <c r="L25" s="68"/>
      <c r="M25" s="42"/>
      <c r="N25" s="41"/>
      <c r="O25" s="42"/>
      <c r="P25" s="69"/>
      <c r="Q25" s="69"/>
      <c r="R25" s="41"/>
      <c r="S25" s="27"/>
      <c r="T25" s="94"/>
      <c r="U25" s="95"/>
      <c r="V25" s="106"/>
      <c r="W25" s="105" t="s">
        <v>62</v>
      </c>
      <c r="X25" s="106" t="s">
        <v>49</v>
      </c>
      <c r="Y25" s="113"/>
      <c r="Z25" s="115"/>
      <c r="AA25" s="170"/>
    </row>
    <row r="26" spans="2:27" ht="16.899999999999999" customHeight="1" thickBot="1" x14ac:dyDescent="0.3">
      <c r="B26" s="174"/>
      <c r="C26" s="235">
        <f>C23+1</f>
        <v>44200</v>
      </c>
      <c r="D26" s="19" t="s">
        <v>45</v>
      </c>
      <c r="E26" s="20"/>
      <c r="F26" s="21"/>
      <c r="G26" s="22"/>
      <c r="H26" s="23"/>
      <c r="I26" s="20"/>
      <c r="J26" s="21"/>
      <c r="K26" s="24"/>
      <c r="L26" s="25"/>
      <c r="M26" s="42">
        <f t="shared" ref="M26:M32" si="4">((TIME(G26,H26,0)-TIME(E26,F26,0))+(TIME(K26,L26,0)-TIME(I26,J26,0)))*24</f>
        <v>0</v>
      </c>
      <c r="N26" s="286"/>
      <c r="O26" s="42">
        <f t="shared" ref="O26:O31" si="5">SUM(M26-N26)</f>
        <v>0</v>
      </c>
      <c r="P26" s="26"/>
      <c r="Q26" s="26"/>
      <c r="R26" s="197" t="str">
        <f t="shared" ref="R26:R32" si="6">IF(P26="TOIL", "Use TOIL column  →         ", IF(P26="F", "Use Flexi column →         ", IF(P26="UP", "Leave blank                      ",  "")))</f>
        <v/>
      </c>
      <c r="T26" s="92"/>
      <c r="U26" s="93"/>
      <c r="V26" s="106"/>
      <c r="W26" s="122"/>
      <c r="X26" s="120"/>
      <c r="Y26" s="120"/>
      <c r="Z26" s="121"/>
      <c r="AA26" s="170"/>
    </row>
    <row r="27" spans="2:27" ht="16.899999999999999" customHeight="1" thickBot="1" x14ac:dyDescent="0.3">
      <c r="B27" s="174"/>
      <c r="C27" s="235">
        <f>C26+1</f>
        <v>44201</v>
      </c>
      <c r="D27" s="19" t="s">
        <v>46</v>
      </c>
      <c r="E27" s="280"/>
      <c r="F27" s="281"/>
      <c r="G27" s="282"/>
      <c r="H27" s="283"/>
      <c r="I27" s="280"/>
      <c r="J27" s="281"/>
      <c r="K27" s="284"/>
      <c r="L27" s="285"/>
      <c r="M27" s="42">
        <f t="shared" si="4"/>
        <v>0</v>
      </c>
      <c r="N27" s="286"/>
      <c r="O27" s="42">
        <f t="shared" si="5"/>
        <v>0</v>
      </c>
      <c r="P27" s="26"/>
      <c r="Q27" s="26"/>
      <c r="R27" s="197" t="str">
        <f t="shared" si="6"/>
        <v/>
      </c>
      <c r="T27" s="92"/>
      <c r="U27" s="93"/>
      <c r="V27" s="106"/>
      <c r="W27" s="106"/>
      <c r="X27" s="106"/>
      <c r="Y27" s="106"/>
      <c r="Z27" s="106"/>
      <c r="AA27" s="170"/>
    </row>
    <row r="28" spans="2:27" ht="16.899999999999999" customHeight="1" x14ac:dyDescent="0.25">
      <c r="B28" s="174"/>
      <c r="C28" s="235">
        <f t="shared" ref="C28:C32" si="7">C27+1</f>
        <v>44202</v>
      </c>
      <c r="D28" s="19" t="s">
        <v>47</v>
      </c>
      <c r="E28" s="280"/>
      <c r="F28" s="281"/>
      <c r="G28" s="282"/>
      <c r="H28" s="283"/>
      <c r="I28" s="280"/>
      <c r="J28" s="281"/>
      <c r="K28" s="284"/>
      <c r="L28" s="285"/>
      <c r="M28" s="42">
        <f t="shared" si="4"/>
        <v>0</v>
      </c>
      <c r="N28" s="286"/>
      <c r="O28" s="42">
        <f t="shared" si="5"/>
        <v>0</v>
      </c>
      <c r="P28" s="26"/>
      <c r="Q28" s="26"/>
      <c r="R28" s="197" t="str">
        <f t="shared" si="6"/>
        <v/>
      </c>
      <c r="T28" s="92"/>
      <c r="U28" s="93"/>
      <c r="V28" s="106"/>
      <c r="W28" s="102"/>
      <c r="X28" s="103"/>
      <c r="Y28" s="103"/>
      <c r="Z28" s="104"/>
      <c r="AA28" s="170"/>
    </row>
    <row r="29" spans="2:27" ht="16.899999999999999" customHeight="1" x14ac:dyDescent="0.25">
      <c r="B29" s="174"/>
      <c r="C29" s="235">
        <f t="shared" si="7"/>
        <v>44203</v>
      </c>
      <c r="D29" s="19" t="s">
        <v>48</v>
      </c>
      <c r="E29" s="280"/>
      <c r="F29" s="281"/>
      <c r="G29" s="282"/>
      <c r="H29" s="283"/>
      <c r="I29" s="280"/>
      <c r="J29" s="281"/>
      <c r="K29" s="284"/>
      <c r="L29" s="285"/>
      <c r="M29" s="42">
        <f t="shared" si="4"/>
        <v>0</v>
      </c>
      <c r="N29" s="286"/>
      <c r="O29" s="42">
        <f t="shared" si="5"/>
        <v>0</v>
      </c>
      <c r="P29" s="26"/>
      <c r="Q29" s="26"/>
      <c r="R29" s="197" t="str">
        <f t="shared" si="6"/>
        <v/>
      </c>
      <c r="T29" s="92"/>
      <c r="U29" s="93"/>
      <c r="V29" s="106"/>
      <c r="W29" s="105"/>
      <c r="X29" s="106"/>
      <c r="Y29" s="106"/>
      <c r="Z29" s="107"/>
      <c r="AA29" s="170"/>
    </row>
    <row r="30" spans="2:27" ht="16.899999999999999" customHeight="1" x14ac:dyDescent="0.25">
      <c r="B30" s="174"/>
      <c r="C30" s="235">
        <f t="shared" si="7"/>
        <v>44204</v>
      </c>
      <c r="D30" s="19" t="s">
        <v>42</v>
      </c>
      <c r="E30" s="280"/>
      <c r="F30" s="281"/>
      <c r="G30" s="282"/>
      <c r="H30" s="283"/>
      <c r="I30" s="280"/>
      <c r="J30" s="281"/>
      <c r="K30" s="284"/>
      <c r="L30" s="285"/>
      <c r="M30" s="42">
        <f t="shared" si="4"/>
        <v>0</v>
      </c>
      <c r="N30" s="286"/>
      <c r="O30" s="42">
        <f t="shared" si="5"/>
        <v>0</v>
      </c>
      <c r="P30" s="26"/>
      <c r="Q30" s="26"/>
      <c r="R30" s="197" t="str">
        <f t="shared" si="6"/>
        <v/>
      </c>
      <c r="T30" s="92"/>
      <c r="U30" s="93"/>
      <c r="V30" s="106"/>
      <c r="W30" s="108"/>
      <c r="X30" s="106"/>
      <c r="Y30" s="106"/>
      <c r="Z30" s="107"/>
      <c r="AA30" s="170"/>
    </row>
    <row r="31" spans="2:27" ht="16.899999999999999" customHeight="1" x14ac:dyDescent="0.25">
      <c r="B31" s="174"/>
      <c r="C31" s="235">
        <f t="shared" si="7"/>
        <v>44205</v>
      </c>
      <c r="D31" s="19" t="s">
        <v>43</v>
      </c>
      <c r="E31" s="20"/>
      <c r="F31" s="21"/>
      <c r="G31" s="22"/>
      <c r="H31" s="23"/>
      <c r="I31" s="20"/>
      <c r="J31" s="21"/>
      <c r="K31" s="24"/>
      <c r="L31" s="25"/>
      <c r="M31" s="42">
        <f t="shared" si="4"/>
        <v>0</v>
      </c>
      <c r="N31" s="26"/>
      <c r="O31" s="42">
        <f t="shared" si="5"/>
        <v>0</v>
      </c>
      <c r="P31" s="26"/>
      <c r="Q31" s="26"/>
      <c r="R31" s="197" t="str">
        <f t="shared" si="6"/>
        <v/>
      </c>
      <c r="T31" s="92"/>
      <c r="U31" s="93"/>
      <c r="V31" s="106"/>
      <c r="W31" s="109" t="s">
        <v>38</v>
      </c>
      <c r="X31" s="110"/>
      <c r="Y31" s="111"/>
      <c r="Z31" s="107"/>
      <c r="AA31" s="170"/>
    </row>
    <row r="32" spans="2:27" ht="16.899999999999999" customHeight="1" x14ac:dyDescent="0.25">
      <c r="B32" s="174"/>
      <c r="C32" s="235">
        <f t="shared" si="7"/>
        <v>44206</v>
      </c>
      <c r="D32" s="19" t="s">
        <v>44</v>
      </c>
      <c r="E32" s="20"/>
      <c r="F32" s="21"/>
      <c r="G32" s="22"/>
      <c r="H32" s="23"/>
      <c r="I32" s="20"/>
      <c r="J32" s="21"/>
      <c r="K32" s="24"/>
      <c r="L32" s="25"/>
      <c r="M32" s="42">
        <f t="shared" si="4"/>
        <v>0</v>
      </c>
      <c r="N32" s="26"/>
      <c r="O32" s="42">
        <f>M32</f>
        <v>0</v>
      </c>
      <c r="P32" s="26"/>
      <c r="Q32" s="26"/>
      <c r="R32" s="197" t="str">
        <f t="shared" si="6"/>
        <v/>
      </c>
      <c r="T32" s="92"/>
      <c r="U32" s="93"/>
      <c r="V32" s="106"/>
      <c r="W32" s="109" t="s">
        <v>25</v>
      </c>
      <c r="X32" s="110"/>
      <c r="Y32" s="111"/>
      <c r="Z32" s="107"/>
      <c r="AA32" s="170"/>
    </row>
    <row r="33" spans="2:27" s="28" customFormat="1" ht="16.899999999999999" customHeight="1" thickBot="1" x14ac:dyDescent="0.3">
      <c r="B33" s="187"/>
      <c r="C33" s="236"/>
      <c r="D33" s="39" t="s">
        <v>50</v>
      </c>
      <c r="E33" s="55"/>
      <c r="F33" s="56"/>
      <c r="G33" s="57"/>
      <c r="H33" s="58"/>
      <c r="I33" s="55"/>
      <c r="J33" s="56"/>
      <c r="K33" s="59"/>
      <c r="L33" s="60"/>
      <c r="M33" s="161"/>
      <c r="N33" s="45"/>
      <c r="O33" s="40">
        <f>SUM(O26:O32)</f>
        <v>0</v>
      </c>
      <c r="P33" s="70"/>
      <c r="Q33" s="40">
        <f>SUM(Q26:Q32)</f>
        <v>0</v>
      </c>
      <c r="R33" s="40">
        <f>SUM(O33-G$7)+Q33</f>
        <v>0</v>
      </c>
      <c r="S33" s="62"/>
      <c r="T33" s="88"/>
      <c r="U33" s="89"/>
      <c r="V33" s="113"/>
      <c r="W33" s="112"/>
      <c r="X33" s="113"/>
      <c r="Y33" s="114"/>
      <c r="Z33" s="115"/>
      <c r="AA33" s="175"/>
    </row>
    <row r="34" spans="2:27" ht="16.899999999999999" customHeight="1" x14ac:dyDescent="0.25">
      <c r="B34" s="174"/>
      <c r="C34" s="235"/>
      <c r="D34" s="19"/>
      <c r="E34" s="63"/>
      <c r="F34" s="64"/>
      <c r="G34" s="65"/>
      <c r="H34" s="66"/>
      <c r="I34" s="63"/>
      <c r="J34" s="64"/>
      <c r="K34" s="67"/>
      <c r="L34" s="68"/>
      <c r="M34" s="42"/>
      <c r="N34" s="41"/>
      <c r="O34" s="42"/>
      <c r="P34" s="71"/>
      <c r="Q34" s="71"/>
      <c r="R34" s="41"/>
      <c r="S34" s="27"/>
      <c r="T34" s="96"/>
      <c r="U34" s="95"/>
      <c r="V34" s="106"/>
      <c r="W34" s="108"/>
      <c r="X34" s="116" t="s">
        <v>84</v>
      </c>
      <c r="Y34" s="353"/>
      <c r="Z34" s="354"/>
      <c r="AA34" s="170"/>
    </row>
    <row r="35" spans="2:27" ht="16.899999999999999" customHeight="1" thickBot="1" x14ac:dyDescent="0.3">
      <c r="B35" s="174"/>
      <c r="C35" s="235">
        <f>C32+1</f>
        <v>44207</v>
      </c>
      <c r="D35" s="19" t="s">
        <v>45</v>
      </c>
      <c r="E35" s="280"/>
      <c r="F35" s="281"/>
      <c r="G35" s="282"/>
      <c r="H35" s="283"/>
      <c r="I35" s="280"/>
      <c r="J35" s="281"/>
      <c r="K35" s="284"/>
      <c r="L35" s="285"/>
      <c r="M35" s="42">
        <f t="shared" ref="M35:M41" si="8">((TIME(G35,H35,0)-TIME(E35,F35,0))+(TIME(K35,L35,0)-TIME(I35,J35,0)))*24</f>
        <v>0</v>
      </c>
      <c r="N35" s="286"/>
      <c r="O35" s="42">
        <f t="shared" ref="O35:O41" si="9">SUM(M35-N35)</f>
        <v>0</v>
      </c>
      <c r="P35" s="26"/>
      <c r="Q35" s="26"/>
      <c r="R35" s="197" t="str">
        <f t="shared" ref="R35:R41" si="10">IF(P35="TOIL", "Use TOIL column  →         ", IF(P35="F", "Use Flexi column →         ", IF(P35="UP", "Leave blank                      ",  "")))</f>
        <v/>
      </c>
      <c r="T35" s="92"/>
      <c r="U35" s="93"/>
      <c r="V35" s="106"/>
      <c r="W35" s="109"/>
      <c r="X35" s="117" t="s">
        <v>85</v>
      </c>
      <c r="Y35" s="355"/>
      <c r="Z35" s="356"/>
      <c r="AA35" s="170"/>
    </row>
    <row r="36" spans="2:27" ht="16.899999999999999" customHeight="1" thickBot="1" x14ac:dyDescent="0.3">
      <c r="B36" s="174"/>
      <c r="C36" s="235">
        <f>C35+1</f>
        <v>44208</v>
      </c>
      <c r="D36" s="19" t="s">
        <v>46</v>
      </c>
      <c r="E36" s="280"/>
      <c r="F36" s="281"/>
      <c r="G36" s="282"/>
      <c r="H36" s="283"/>
      <c r="I36" s="280"/>
      <c r="J36" s="281"/>
      <c r="K36" s="284"/>
      <c r="L36" s="285"/>
      <c r="M36" s="42">
        <f t="shared" si="8"/>
        <v>0</v>
      </c>
      <c r="N36" s="286"/>
      <c r="O36" s="42">
        <f t="shared" si="9"/>
        <v>0</v>
      </c>
      <c r="P36" s="26"/>
      <c r="Q36" s="26"/>
      <c r="R36" s="197" t="str">
        <f t="shared" si="10"/>
        <v/>
      </c>
      <c r="T36" s="92"/>
      <c r="U36" s="93"/>
      <c r="V36" s="106"/>
      <c r="W36" s="108"/>
      <c r="X36" s="106"/>
      <c r="Y36" s="111"/>
      <c r="Z36" s="107"/>
      <c r="AA36" s="170"/>
    </row>
    <row r="37" spans="2:27" ht="16.899999999999999" customHeight="1" x14ac:dyDescent="0.25">
      <c r="B37" s="174"/>
      <c r="C37" s="235">
        <f t="shared" ref="C37:C41" si="11">C36+1</f>
        <v>44209</v>
      </c>
      <c r="D37" s="19" t="s">
        <v>47</v>
      </c>
      <c r="E37" s="280"/>
      <c r="F37" s="281"/>
      <c r="G37" s="282"/>
      <c r="H37" s="283"/>
      <c r="I37" s="280"/>
      <c r="J37" s="281"/>
      <c r="K37" s="284"/>
      <c r="L37" s="285"/>
      <c r="M37" s="42">
        <f t="shared" si="8"/>
        <v>0</v>
      </c>
      <c r="N37" s="286"/>
      <c r="O37" s="42">
        <f t="shared" si="9"/>
        <v>0</v>
      </c>
      <c r="P37" s="26"/>
      <c r="Q37" s="26"/>
      <c r="R37" s="197" t="str">
        <f t="shared" si="10"/>
        <v/>
      </c>
      <c r="T37" s="92"/>
      <c r="U37" s="93"/>
      <c r="V37" s="106"/>
      <c r="W37" s="109"/>
      <c r="X37" s="116" t="s">
        <v>86</v>
      </c>
      <c r="Y37" s="238"/>
      <c r="Z37" s="239"/>
      <c r="AA37" s="170"/>
    </row>
    <row r="38" spans="2:27" ht="16.899999999999999" customHeight="1" thickBot="1" x14ac:dyDescent="0.3">
      <c r="B38" s="174"/>
      <c r="C38" s="235">
        <f t="shared" si="11"/>
        <v>44210</v>
      </c>
      <c r="D38" s="19" t="s">
        <v>48</v>
      </c>
      <c r="E38" s="280"/>
      <c r="F38" s="281"/>
      <c r="G38" s="282"/>
      <c r="H38" s="283"/>
      <c r="I38" s="280"/>
      <c r="J38" s="281"/>
      <c r="K38" s="284"/>
      <c r="L38" s="285"/>
      <c r="M38" s="42">
        <f t="shared" si="8"/>
        <v>0</v>
      </c>
      <c r="N38" s="286"/>
      <c r="O38" s="42">
        <f t="shared" si="9"/>
        <v>0</v>
      </c>
      <c r="P38" s="26"/>
      <c r="Q38" s="26"/>
      <c r="R38" s="197" t="str">
        <f t="shared" si="10"/>
        <v/>
      </c>
      <c r="T38" s="92"/>
      <c r="U38" s="93"/>
      <c r="V38" s="106"/>
      <c r="W38" s="105"/>
      <c r="X38" s="106"/>
      <c r="Y38" s="240"/>
      <c r="Z38" s="241"/>
      <c r="AA38" s="170"/>
    </row>
    <row r="39" spans="2:27" ht="16.899999999999999" customHeight="1" x14ac:dyDescent="0.25">
      <c r="B39" s="174"/>
      <c r="C39" s="235">
        <f t="shared" si="11"/>
        <v>44211</v>
      </c>
      <c r="D39" s="19" t="s">
        <v>42</v>
      </c>
      <c r="E39" s="280"/>
      <c r="F39" s="281"/>
      <c r="G39" s="282"/>
      <c r="H39" s="283"/>
      <c r="I39" s="280"/>
      <c r="J39" s="281"/>
      <c r="K39" s="284"/>
      <c r="L39" s="285"/>
      <c r="M39" s="42">
        <f t="shared" si="8"/>
        <v>0</v>
      </c>
      <c r="N39" s="286"/>
      <c r="O39" s="42">
        <f t="shared" si="9"/>
        <v>0</v>
      </c>
      <c r="P39" s="26"/>
      <c r="Q39" s="26"/>
      <c r="R39" s="197" t="str">
        <f t="shared" si="10"/>
        <v/>
      </c>
      <c r="T39" s="92"/>
      <c r="U39" s="93"/>
      <c r="V39" s="106"/>
      <c r="W39" s="109"/>
      <c r="X39" s="106"/>
      <c r="Y39" s="111"/>
      <c r="Z39" s="104"/>
      <c r="AA39" s="170"/>
    </row>
    <row r="40" spans="2:27" ht="16.899999999999999" customHeight="1" x14ac:dyDescent="0.25">
      <c r="B40" s="174"/>
      <c r="C40" s="235">
        <f t="shared" si="11"/>
        <v>44212</v>
      </c>
      <c r="D40" s="19" t="s">
        <v>43</v>
      </c>
      <c r="E40" s="20"/>
      <c r="F40" s="21"/>
      <c r="G40" s="22"/>
      <c r="H40" s="23"/>
      <c r="I40" s="20"/>
      <c r="J40" s="21"/>
      <c r="K40" s="24"/>
      <c r="L40" s="25"/>
      <c r="M40" s="42">
        <f t="shared" si="8"/>
        <v>0</v>
      </c>
      <c r="N40" s="26"/>
      <c r="O40" s="42">
        <f t="shared" si="9"/>
        <v>0</v>
      </c>
      <c r="P40" s="26"/>
      <c r="Q40" s="26"/>
      <c r="R40" s="197" t="str">
        <f t="shared" si="10"/>
        <v/>
      </c>
      <c r="T40" s="92"/>
      <c r="U40" s="93"/>
      <c r="V40" s="106"/>
      <c r="W40" s="108"/>
      <c r="X40" s="106"/>
      <c r="Y40" s="106"/>
      <c r="Z40" s="107"/>
      <c r="AA40" s="170"/>
    </row>
    <row r="41" spans="2:27" ht="16.899999999999999" customHeight="1" thickBot="1" x14ac:dyDescent="0.3">
      <c r="B41" s="174"/>
      <c r="C41" s="235">
        <f t="shared" si="11"/>
        <v>44213</v>
      </c>
      <c r="D41" s="19" t="s">
        <v>44</v>
      </c>
      <c r="E41" s="20"/>
      <c r="F41" s="21"/>
      <c r="G41" s="22"/>
      <c r="H41" s="23"/>
      <c r="I41" s="20"/>
      <c r="J41" s="21"/>
      <c r="K41" s="24"/>
      <c r="L41" s="25"/>
      <c r="M41" s="42">
        <f t="shared" si="8"/>
        <v>0</v>
      </c>
      <c r="N41" s="26"/>
      <c r="O41" s="42">
        <f t="shared" si="9"/>
        <v>0</v>
      </c>
      <c r="P41" s="26"/>
      <c r="Q41" s="26"/>
      <c r="R41" s="197" t="str">
        <f t="shared" si="10"/>
        <v/>
      </c>
      <c r="T41" s="92"/>
      <c r="U41" s="93"/>
      <c r="V41" s="106"/>
      <c r="W41" s="108"/>
      <c r="X41" s="106"/>
      <c r="Y41" s="106"/>
      <c r="Z41" s="107"/>
      <c r="AA41" s="170"/>
    </row>
    <row r="42" spans="2:27" s="28" customFormat="1" ht="16.899999999999999" customHeight="1" x14ac:dyDescent="0.25">
      <c r="B42" s="187"/>
      <c r="C42" s="236"/>
      <c r="D42" s="39" t="s">
        <v>50</v>
      </c>
      <c r="E42" s="55"/>
      <c r="F42" s="56"/>
      <c r="G42" s="57"/>
      <c r="H42" s="58"/>
      <c r="I42" s="55"/>
      <c r="J42" s="56"/>
      <c r="K42" s="59"/>
      <c r="L42" s="60"/>
      <c r="M42" s="161"/>
      <c r="N42" s="45"/>
      <c r="O42" s="40">
        <f>SUM(O35:O41)</f>
        <v>0</v>
      </c>
      <c r="P42" s="70"/>
      <c r="Q42" s="40">
        <f>SUM(Q35:Q41)</f>
        <v>0</v>
      </c>
      <c r="R42" s="40">
        <f>SUM(O42-G$7)+Q42</f>
        <v>0</v>
      </c>
      <c r="S42" s="62"/>
      <c r="T42" s="88"/>
      <c r="U42" s="89"/>
      <c r="V42" s="113"/>
      <c r="W42" s="112"/>
      <c r="X42" s="116" t="s">
        <v>82</v>
      </c>
      <c r="Y42" s="242"/>
      <c r="Z42" s="243"/>
      <c r="AA42" s="175"/>
    </row>
    <row r="43" spans="2:27" ht="16.899999999999999" customHeight="1" thickBot="1" x14ac:dyDescent="0.3">
      <c r="B43" s="174"/>
      <c r="C43" s="235"/>
      <c r="D43" s="19"/>
      <c r="E43" s="63"/>
      <c r="F43" s="64"/>
      <c r="G43" s="65"/>
      <c r="H43" s="66"/>
      <c r="I43" s="63"/>
      <c r="J43" s="64"/>
      <c r="K43" s="67"/>
      <c r="L43" s="68"/>
      <c r="M43" s="42"/>
      <c r="N43" s="41"/>
      <c r="O43" s="42"/>
      <c r="P43" s="71"/>
      <c r="Q43" s="71"/>
      <c r="R43" s="41"/>
      <c r="S43" s="27"/>
      <c r="T43" s="96"/>
      <c r="U43" s="95"/>
      <c r="V43" s="106"/>
      <c r="W43" s="108"/>
      <c r="X43" s="118" t="s">
        <v>83</v>
      </c>
      <c r="Y43" s="244"/>
      <c r="Z43" s="245"/>
      <c r="AA43" s="170"/>
    </row>
    <row r="44" spans="2:27" ht="16.899999999999999" customHeight="1" thickBot="1" x14ac:dyDescent="0.3">
      <c r="B44" s="174"/>
      <c r="C44" s="235">
        <f>C41+1</f>
        <v>44214</v>
      </c>
      <c r="D44" s="19" t="s">
        <v>45</v>
      </c>
      <c r="E44" s="280"/>
      <c r="F44" s="281"/>
      <c r="G44" s="282"/>
      <c r="H44" s="283"/>
      <c r="I44" s="280"/>
      <c r="J44" s="281"/>
      <c r="K44" s="284"/>
      <c r="L44" s="285"/>
      <c r="M44" s="42">
        <f t="shared" ref="M44:M50" si="12">((TIME(G44,H44,0)-TIME(E44,F44,0))+(TIME(K44,L44,0)-TIME(I44,J44,0)))*24</f>
        <v>0</v>
      </c>
      <c r="N44" s="286"/>
      <c r="O44" s="42">
        <f t="shared" ref="O44:O50" si="13">SUM(M44-N44)</f>
        <v>0</v>
      </c>
      <c r="P44" s="26"/>
      <c r="Q44" s="26"/>
      <c r="R44" s="197" t="str">
        <f t="shared" ref="R44:R50" si="14">IF(P44="TOIL", "Use TOIL column  →         ", IF(P44="F", "Use Flexi column →         ", IF(P44="UP", "Leave blank                      ",  "")))</f>
        <v/>
      </c>
      <c r="T44" s="92"/>
      <c r="U44" s="93"/>
      <c r="V44" s="106"/>
      <c r="W44" s="108"/>
      <c r="X44" s="106"/>
      <c r="Y44" s="106"/>
      <c r="Z44" s="107"/>
      <c r="AA44" s="170"/>
    </row>
    <row r="45" spans="2:27" ht="16.899999999999999" customHeight="1" x14ac:dyDescent="0.25">
      <c r="B45" s="174"/>
      <c r="C45" s="235">
        <f>C44+1</f>
        <v>44215</v>
      </c>
      <c r="D45" s="19" t="s">
        <v>46</v>
      </c>
      <c r="E45" s="280"/>
      <c r="F45" s="281"/>
      <c r="G45" s="282"/>
      <c r="H45" s="283"/>
      <c r="I45" s="280"/>
      <c r="J45" s="281"/>
      <c r="K45" s="284"/>
      <c r="L45" s="285"/>
      <c r="M45" s="42">
        <f t="shared" si="12"/>
        <v>0</v>
      </c>
      <c r="N45" s="286"/>
      <c r="O45" s="42">
        <f t="shared" si="13"/>
        <v>0</v>
      </c>
      <c r="P45" s="26"/>
      <c r="Q45" s="26"/>
      <c r="R45" s="197" t="str">
        <f t="shared" si="14"/>
        <v/>
      </c>
      <c r="T45" s="92"/>
      <c r="U45" s="93"/>
      <c r="V45" s="106"/>
      <c r="W45" s="109"/>
      <c r="X45" s="116" t="s">
        <v>86</v>
      </c>
      <c r="Y45" s="29"/>
      <c r="Z45" s="30"/>
      <c r="AA45" s="170"/>
    </row>
    <row r="46" spans="2:27" ht="16.899999999999999" customHeight="1" thickBot="1" x14ac:dyDescent="0.3">
      <c r="B46" s="174"/>
      <c r="C46" s="235">
        <f t="shared" ref="C46:C50" si="15">C45+1</f>
        <v>44216</v>
      </c>
      <c r="D46" s="19" t="s">
        <v>47</v>
      </c>
      <c r="E46" s="280"/>
      <c r="F46" s="281"/>
      <c r="G46" s="282"/>
      <c r="H46" s="283"/>
      <c r="I46" s="280"/>
      <c r="J46" s="281"/>
      <c r="K46" s="284"/>
      <c r="L46" s="285"/>
      <c r="M46" s="42">
        <f t="shared" si="12"/>
        <v>0</v>
      </c>
      <c r="N46" s="286"/>
      <c r="O46" s="42">
        <f t="shared" si="13"/>
        <v>0</v>
      </c>
      <c r="P46" s="26"/>
      <c r="Q46" s="26"/>
      <c r="R46" s="197" t="str">
        <f t="shared" si="14"/>
        <v/>
      </c>
      <c r="T46" s="92"/>
      <c r="U46" s="93"/>
      <c r="V46" s="106"/>
      <c r="W46" s="108"/>
      <c r="X46" s="106"/>
      <c r="Y46" s="31"/>
      <c r="Z46" s="234"/>
      <c r="AA46" s="170"/>
    </row>
    <row r="47" spans="2:27" ht="16.899999999999999" customHeight="1" thickBot="1" x14ac:dyDescent="0.3">
      <c r="B47" s="174"/>
      <c r="C47" s="235">
        <f t="shared" si="15"/>
        <v>44217</v>
      </c>
      <c r="D47" s="19" t="s">
        <v>48</v>
      </c>
      <c r="E47" s="280"/>
      <c r="F47" s="281"/>
      <c r="G47" s="282"/>
      <c r="H47" s="283"/>
      <c r="I47" s="280"/>
      <c r="J47" s="281"/>
      <c r="K47" s="284"/>
      <c r="L47" s="285"/>
      <c r="M47" s="42">
        <f t="shared" si="12"/>
        <v>0</v>
      </c>
      <c r="N47" s="286"/>
      <c r="O47" s="42">
        <f t="shared" si="13"/>
        <v>0</v>
      </c>
      <c r="P47" s="26"/>
      <c r="Q47" s="26"/>
      <c r="R47" s="197" t="str">
        <f t="shared" si="14"/>
        <v/>
      </c>
      <c r="T47" s="92"/>
      <c r="U47" s="93"/>
      <c r="V47" s="106"/>
      <c r="W47" s="119"/>
      <c r="X47" s="120"/>
      <c r="Y47" s="120"/>
      <c r="Z47" s="121"/>
      <c r="AA47" s="170"/>
    </row>
    <row r="48" spans="2:27" ht="16.899999999999999" customHeight="1" x14ac:dyDescent="0.25">
      <c r="B48" s="174"/>
      <c r="C48" s="235">
        <f t="shared" si="15"/>
        <v>44218</v>
      </c>
      <c r="D48" s="19" t="s">
        <v>42</v>
      </c>
      <c r="E48" s="280"/>
      <c r="F48" s="281"/>
      <c r="G48" s="282"/>
      <c r="H48" s="283"/>
      <c r="I48" s="280"/>
      <c r="J48" s="281"/>
      <c r="K48" s="284"/>
      <c r="L48" s="285"/>
      <c r="M48" s="42">
        <f t="shared" si="12"/>
        <v>0</v>
      </c>
      <c r="N48" s="286"/>
      <c r="O48" s="42">
        <f t="shared" si="13"/>
        <v>0</v>
      </c>
      <c r="P48" s="26"/>
      <c r="Q48" s="26"/>
      <c r="R48" s="197" t="str">
        <f t="shared" si="14"/>
        <v/>
      </c>
      <c r="T48" s="92"/>
      <c r="U48" s="93"/>
      <c r="V48" s="106"/>
      <c r="W48" s="106"/>
      <c r="X48" s="106"/>
      <c r="Y48" s="106"/>
      <c r="Z48" s="106"/>
      <c r="AA48" s="170"/>
    </row>
    <row r="49" spans="2:27" ht="16.899999999999999" customHeight="1" x14ac:dyDescent="0.25">
      <c r="B49" s="174"/>
      <c r="C49" s="235">
        <f t="shared" si="15"/>
        <v>44219</v>
      </c>
      <c r="D49" s="19" t="s">
        <v>43</v>
      </c>
      <c r="E49" s="20"/>
      <c r="F49" s="21"/>
      <c r="G49" s="22"/>
      <c r="H49" s="23"/>
      <c r="I49" s="20"/>
      <c r="J49" s="21"/>
      <c r="K49" s="24"/>
      <c r="L49" s="25"/>
      <c r="M49" s="42">
        <f t="shared" si="12"/>
        <v>0</v>
      </c>
      <c r="N49" s="26"/>
      <c r="O49" s="42">
        <f t="shared" si="13"/>
        <v>0</v>
      </c>
      <c r="P49" s="26"/>
      <c r="Q49" s="26"/>
      <c r="R49" s="197" t="str">
        <f t="shared" si="14"/>
        <v/>
      </c>
      <c r="T49" s="92"/>
      <c r="U49" s="93"/>
      <c r="V49" s="106"/>
      <c r="W49" s="106"/>
      <c r="X49" s="106"/>
      <c r="Y49" s="106"/>
      <c r="Z49" s="106"/>
      <c r="AA49" s="170"/>
    </row>
    <row r="50" spans="2:27" ht="16.899999999999999" customHeight="1" x14ac:dyDescent="0.25">
      <c r="B50" s="174"/>
      <c r="C50" s="235">
        <f t="shared" si="15"/>
        <v>44220</v>
      </c>
      <c r="D50" s="19" t="s">
        <v>44</v>
      </c>
      <c r="E50" s="20"/>
      <c r="F50" s="21"/>
      <c r="G50" s="22"/>
      <c r="H50" s="23"/>
      <c r="I50" s="20"/>
      <c r="J50" s="21"/>
      <c r="K50" s="24"/>
      <c r="L50" s="25"/>
      <c r="M50" s="42">
        <f t="shared" si="12"/>
        <v>0</v>
      </c>
      <c r="N50" s="26"/>
      <c r="O50" s="42">
        <f t="shared" si="13"/>
        <v>0</v>
      </c>
      <c r="P50" s="26"/>
      <c r="Q50" s="26"/>
      <c r="R50" s="197" t="str">
        <f t="shared" si="14"/>
        <v/>
      </c>
      <c r="T50" s="92"/>
      <c r="U50" s="93"/>
      <c r="V50" s="106"/>
      <c r="W50" s="106"/>
      <c r="X50" s="201"/>
      <c r="Y50" s="201"/>
      <c r="Z50" s="106"/>
      <c r="AA50" s="170"/>
    </row>
    <row r="51" spans="2:27" s="28" customFormat="1" ht="16.5" customHeight="1" x14ac:dyDescent="0.25">
      <c r="B51" s="187"/>
      <c r="C51" s="237"/>
      <c r="D51" s="38" t="s">
        <v>50</v>
      </c>
      <c r="E51" s="79"/>
      <c r="F51" s="80"/>
      <c r="G51" s="81"/>
      <c r="H51" s="82"/>
      <c r="I51" s="79"/>
      <c r="J51" s="80"/>
      <c r="K51" s="83"/>
      <c r="L51" s="84"/>
      <c r="M51" s="162"/>
      <c r="N51" s="46"/>
      <c r="O51" s="44">
        <f>SUM(O44:O50)</f>
        <v>0</v>
      </c>
      <c r="P51" s="85"/>
      <c r="Q51" s="40">
        <f>SUM(Q44:Q50)</f>
        <v>0</v>
      </c>
      <c r="R51" s="40">
        <f>SUM(O51-G$7)+Q51</f>
        <v>0</v>
      </c>
      <c r="S51" s="62"/>
      <c r="T51" s="88"/>
      <c r="U51" s="89"/>
      <c r="V51" s="113"/>
      <c r="W51" s="113"/>
      <c r="X51" s="198" t="s">
        <v>13</v>
      </c>
      <c r="Y51" s="200"/>
      <c r="Z51" s="113"/>
      <c r="AA51" s="175"/>
    </row>
    <row r="52" spans="2:27" ht="16.899999999999999" hidden="1" customHeight="1" x14ac:dyDescent="0.25">
      <c r="B52" s="174"/>
      <c r="C52" s="235"/>
      <c r="D52" s="19"/>
      <c r="E52" s="63"/>
      <c r="F52" s="64"/>
      <c r="G52" s="65"/>
      <c r="H52" s="66"/>
      <c r="I52" s="63"/>
      <c r="J52" s="64"/>
      <c r="K52" s="67"/>
      <c r="L52" s="68"/>
      <c r="M52" s="42"/>
      <c r="N52" s="41"/>
      <c r="O52" s="42"/>
      <c r="P52" s="41"/>
      <c r="Q52" s="41"/>
      <c r="R52" s="41"/>
      <c r="S52" s="27"/>
      <c r="T52" s="96"/>
      <c r="U52" s="95"/>
      <c r="V52" s="106"/>
      <c r="W52" s="106"/>
      <c r="X52" s="198" t="s">
        <v>14</v>
      </c>
      <c r="Y52" s="200">
        <f>SUMIF(P$17:P$59, "=C",Q$17:Q$59)</f>
        <v>0</v>
      </c>
      <c r="Z52" s="106"/>
      <c r="AA52" s="170"/>
    </row>
    <row r="53" spans="2:27" ht="16.899999999999999" hidden="1" customHeight="1" x14ac:dyDescent="0.25">
      <c r="B53" s="174"/>
      <c r="C53" s="235"/>
      <c r="D53" s="19"/>
      <c r="E53" s="20"/>
      <c r="F53" s="21"/>
      <c r="G53" s="22"/>
      <c r="H53" s="23"/>
      <c r="I53" s="20"/>
      <c r="J53" s="21"/>
      <c r="K53" s="24"/>
      <c r="L53" s="25"/>
      <c r="M53" s="42"/>
      <c r="N53" s="26"/>
      <c r="O53" s="42"/>
      <c r="P53" s="26"/>
      <c r="Q53" s="26"/>
      <c r="R53" s="197"/>
      <c r="T53" s="92"/>
      <c r="U53" s="93"/>
      <c r="V53" s="106"/>
      <c r="W53" s="106"/>
      <c r="X53" s="198" t="s">
        <v>16</v>
      </c>
      <c r="Y53" s="200">
        <f>SUMIF(P$17:P$59, "=ST",Q$17:Q$59)</f>
        <v>0</v>
      </c>
      <c r="Z53" s="106"/>
      <c r="AA53" s="170"/>
    </row>
    <row r="54" spans="2:27" ht="16.899999999999999" hidden="1" customHeight="1" x14ac:dyDescent="0.25">
      <c r="B54" s="174"/>
      <c r="C54" s="235"/>
      <c r="D54" s="19"/>
      <c r="E54" s="20"/>
      <c r="F54" s="21"/>
      <c r="G54" s="22"/>
      <c r="H54" s="23"/>
      <c r="I54" s="20"/>
      <c r="J54" s="21"/>
      <c r="K54" s="24"/>
      <c r="L54" s="25"/>
      <c r="M54" s="42"/>
      <c r="N54" s="26"/>
      <c r="O54" s="42"/>
      <c r="P54" s="26"/>
      <c r="Q54" s="26"/>
      <c r="R54" s="197"/>
      <c r="T54" s="92"/>
      <c r="U54" s="93"/>
      <c r="V54" s="106"/>
      <c r="W54" s="106"/>
      <c r="X54" s="198" t="s">
        <v>17</v>
      </c>
      <c r="Y54" s="200"/>
      <c r="Z54" s="106"/>
      <c r="AA54" s="170"/>
    </row>
    <row r="55" spans="2:27" ht="16.899999999999999" hidden="1" customHeight="1" x14ac:dyDescent="0.25">
      <c r="B55" s="174"/>
      <c r="C55" s="235"/>
      <c r="D55" s="19"/>
      <c r="E55" s="20"/>
      <c r="F55" s="21"/>
      <c r="G55" s="22"/>
      <c r="H55" s="23"/>
      <c r="I55" s="20"/>
      <c r="J55" s="21"/>
      <c r="K55" s="24"/>
      <c r="L55" s="25"/>
      <c r="M55" s="42"/>
      <c r="N55" s="26"/>
      <c r="O55" s="42"/>
      <c r="P55" s="26"/>
      <c r="Q55" s="26"/>
      <c r="R55" s="197"/>
      <c r="T55" s="92"/>
      <c r="U55" s="93"/>
      <c r="V55" s="106"/>
      <c r="W55" s="106"/>
      <c r="X55" s="198" t="s">
        <v>18</v>
      </c>
      <c r="Y55" s="200">
        <f>SUMIF(P$17:P$59, "=TR",Q$17:Q$59)</f>
        <v>0</v>
      </c>
      <c r="Z55" s="106"/>
      <c r="AA55" s="170"/>
    </row>
    <row r="56" spans="2:27" ht="16.899999999999999" hidden="1" customHeight="1" x14ac:dyDescent="0.25">
      <c r="B56" s="174"/>
      <c r="C56" s="235"/>
      <c r="D56" s="19"/>
      <c r="E56" s="20"/>
      <c r="F56" s="21"/>
      <c r="G56" s="22"/>
      <c r="H56" s="23"/>
      <c r="I56" s="20"/>
      <c r="J56" s="21"/>
      <c r="K56" s="24"/>
      <c r="L56" s="25"/>
      <c r="M56" s="42"/>
      <c r="N56" s="26"/>
      <c r="O56" s="42"/>
      <c r="P56" s="26"/>
      <c r="Q56" s="26"/>
      <c r="R56" s="197"/>
      <c r="T56" s="92"/>
      <c r="U56" s="93"/>
      <c r="V56" s="106"/>
      <c r="W56" s="106"/>
      <c r="X56" s="198" t="s">
        <v>20</v>
      </c>
      <c r="Y56" s="200">
        <f>SUMIF(P$17:P$59, "=O",Q$17:Q$59)</f>
        <v>0</v>
      </c>
      <c r="Z56" s="106"/>
      <c r="AA56" s="170"/>
    </row>
    <row r="57" spans="2:27" ht="16.899999999999999" hidden="1" customHeight="1" x14ac:dyDescent="0.25">
      <c r="B57" s="174"/>
      <c r="C57" s="235"/>
      <c r="D57" s="19"/>
      <c r="E57" s="20"/>
      <c r="F57" s="21"/>
      <c r="G57" s="22"/>
      <c r="H57" s="23"/>
      <c r="I57" s="20"/>
      <c r="J57" s="21"/>
      <c r="K57" s="24"/>
      <c r="L57" s="25"/>
      <c r="M57" s="42"/>
      <c r="N57" s="26"/>
      <c r="O57" s="42"/>
      <c r="P57" s="26"/>
      <c r="Q57" s="26"/>
      <c r="R57" s="197"/>
      <c r="T57" s="92"/>
      <c r="U57" s="93"/>
      <c r="V57" s="106"/>
      <c r="W57" s="106"/>
      <c r="X57" s="198" t="s">
        <v>22</v>
      </c>
      <c r="Y57" s="200"/>
      <c r="Z57" s="106"/>
      <c r="AA57" s="170"/>
    </row>
    <row r="58" spans="2:27" ht="16.899999999999999" hidden="1" customHeight="1" x14ac:dyDescent="0.25">
      <c r="B58" s="174"/>
      <c r="C58" s="235"/>
      <c r="D58" s="19"/>
      <c r="E58" s="20"/>
      <c r="F58" s="21"/>
      <c r="G58" s="22"/>
      <c r="H58" s="23"/>
      <c r="I58" s="20"/>
      <c r="J58" s="21"/>
      <c r="K58" s="24"/>
      <c r="L58" s="25"/>
      <c r="M58" s="42"/>
      <c r="N58" s="26"/>
      <c r="O58" s="42"/>
      <c r="P58" s="26"/>
      <c r="Q58" s="26"/>
      <c r="R58" s="197"/>
      <c r="T58" s="92"/>
      <c r="U58" s="93"/>
      <c r="V58" s="106"/>
      <c r="W58" s="106"/>
      <c r="X58" s="198" t="s">
        <v>24</v>
      </c>
      <c r="Y58" s="200">
        <f>SUMIF(P$17:P$59, "=WH",Q$17:Q$59)</f>
        <v>0</v>
      </c>
      <c r="Z58" s="106"/>
      <c r="AA58" s="170"/>
    </row>
    <row r="59" spans="2:27" ht="16.899999999999999" hidden="1" customHeight="1" x14ac:dyDescent="0.25">
      <c r="B59" s="174"/>
      <c r="C59" s="235"/>
      <c r="D59" s="19"/>
      <c r="E59" s="20"/>
      <c r="F59" s="21"/>
      <c r="G59" s="22"/>
      <c r="H59" s="23"/>
      <c r="I59" s="20"/>
      <c r="J59" s="21"/>
      <c r="K59" s="24"/>
      <c r="L59" s="25"/>
      <c r="M59" s="42"/>
      <c r="N59" s="26"/>
      <c r="O59" s="42"/>
      <c r="P59" s="26"/>
      <c r="Q59" s="26"/>
      <c r="R59" s="197"/>
      <c r="T59" s="92"/>
      <c r="U59" s="93"/>
      <c r="V59" s="106"/>
      <c r="W59" s="106"/>
      <c r="X59" s="198" t="s">
        <v>55</v>
      </c>
      <c r="Y59" s="200"/>
      <c r="Z59" s="106"/>
      <c r="AA59" s="170"/>
    </row>
    <row r="60" spans="2:27" s="28" customFormat="1" ht="16.899999999999999" hidden="1" customHeight="1" x14ac:dyDescent="0.25">
      <c r="B60" s="187"/>
      <c r="C60" s="237"/>
      <c r="D60" s="38"/>
      <c r="E60" s="79"/>
      <c r="F60" s="80"/>
      <c r="G60" s="81"/>
      <c r="H60" s="82"/>
      <c r="I60" s="79"/>
      <c r="J60" s="80"/>
      <c r="K60" s="83"/>
      <c r="L60" s="84"/>
      <c r="M60" s="162"/>
      <c r="N60" s="46"/>
      <c r="O60" s="44"/>
      <c r="P60" s="85"/>
      <c r="Q60" s="44"/>
      <c r="R60" s="44"/>
      <c r="S60" s="62"/>
      <c r="T60" s="151"/>
      <c r="U60" s="152"/>
      <c r="V60" s="113"/>
      <c r="W60" s="113"/>
      <c r="X60" s="198" t="s">
        <v>62</v>
      </c>
      <c r="Y60" s="200"/>
      <c r="Z60" s="113"/>
      <c r="AA60" s="175"/>
    </row>
    <row r="61" spans="2:27" s="28" customFormat="1" ht="16.899999999999999" customHeight="1" thickBot="1" x14ac:dyDescent="0.3">
      <c r="B61" s="187"/>
      <c r="C61" s="247"/>
      <c r="D61" s="167"/>
      <c r="E61" s="72"/>
      <c r="F61" s="73"/>
      <c r="G61" s="74"/>
      <c r="H61" s="75"/>
      <c r="I61" s="72"/>
      <c r="J61" s="73"/>
      <c r="K61" s="76"/>
      <c r="L61" s="77"/>
      <c r="M61" s="163"/>
      <c r="N61" s="164"/>
      <c r="O61" s="165"/>
      <c r="P61" s="166"/>
      <c r="Q61" s="165"/>
      <c r="R61" s="165"/>
      <c r="S61" s="78"/>
      <c r="T61" s="191"/>
      <c r="U61" s="192"/>
      <c r="V61" s="113"/>
      <c r="W61" s="113"/>
      <c r="X61" s="113"/>
      <c r="Y61" s="113"/>
      <c r="Z61" s="113"/>
      <c r="AA61" s="175"/>
    </row>
    <row r="62" spans="2:27" ht="16.5" thickBot="1" x14ac:dyDescent="0.3">
      <c r="B62" s="174"/>
      <c r="C62" s="106"/>
      <c r="D62" s="106"/>
      <c r="E62" s="168"/>
      <c r="F62" s="168"/>
      <c r="G62" s="168"/>
      <c r="H62" s="168"/>
      <c r="I62" s="168"/>
      <c r="J62" s="168"/>
      <c r="K62" s="168"/>
      <c r="L62" s="168"/>
      <c r="M62" s="176"/>
      <c r="N62" s="106"/>
      <c r="O62" s="106"/>
      <c r="P62" s="131"/>
      <c r="Q62" s="177"/>
      <c r="R62" s="178">
        <f>SUM(R17:R60)</f>
        <v>0</v>
      </c>
      <c r="S62" s="106"/>
      <c r="T62" s="106"/>
      <c r="U62" s="131"/>
      <c r="V62" s="106"/>
      <c r="W62" s="106"/>
      <c r="X62" s="106"/>
      <c r="Y62" s="106"/>
      <c r="Z62" s="106"/>
      <c r="AA62" s="170"/>
    </row>
    <row r="63" spans="2:27" ht="16.5" thickBot="1" x14ac:dyDescent="0.3">
      <c r="B63" s="174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17" t="s">
        <v>93</v>
      </c>
      <c r="O63" s="169">
        <f>SUM(O24+O33+O42+O51+O60)</f>
        <v>0</v>
      </c>
      <c r="P63" s="116" t="s">
        <v>80</v>
      </c>
      <c r="Q63" s="203">
        <f>SUMIF(P$17:P$59, "=A",Q$17:Q$59)</f>
        <v>0</v>
      </c>
      <c r="R63" s="131"/>
      <c r="S63" s="106"/>
      <c r="T63" s="203">
        <f>SUM(T17:T60)</f>
        <v>0</v>
      </c>
      <c r="U63" s="203">
        <f>SUM(U17:U60)</f>
        <v>0</v>
      </c>
      <c r="V63" s="111" t="s">
        <v>87</v>
      </c>
      <c r="W63" s="106"/>
      <c r="X63" s="106"/>
      <c r="Y63" s="106"/>
      <c r="Z63" s="106"/>
      <c r="AA63" s="170"/>
    </row>
    <row r="64" spans="2:27" ht="16.5" thickBot="1" x14ac:dyDescent="0.3">
      <c r="B64" s="174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16" t="s">
        <v>81</v>
      </c>
      <c r="Q64" s="203">
        <f>SUMIF(P$17:P$59, "=S ",Q$17:Q$59)</f>
        <v>0</v>
      </c>
      <c r="R64" s="131"/>
      <c r="S64" s="106"/>
      <c r="T64" s="203">
        <f>'Dec 2020'!T65</f>
        <v>0</v>
      </c>
      <c r="U64" s="203">
        <f>'Dec 2020'!U65</f>
        <v>0</v>
      </c>
      <c r="V64" s="110" t="s">
        <v>79</v>
      </c>
      <c r="W64" s="106"/>
      <c r="X64" s="106"/>
      <c r="Y64" s="106"/>
      <c r="Z64" s="106"/>
      <c r="AA64" s="170"/>
    </row>
    <row r="65" spans="2:27" ht="16.5" thickBot="1" x14ac:dyDescent="0.3">
      <c r="B65" s="174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17" t="s">
        <v>89</v>
      </c>
      <c r="Q65" s="203">
        <f>SUM(Y52,Y53,Y55,Y56,Y58)</f>
        <v>0</v>
      </c>
      <c r="R65" s="131"/>
      <c r="S65" s="106"/>
      <c r="T65" s="203">
        <f>IF(   (T63+T64) &gt; (  (10/37.5) * G7  ),  (  (10/37.5) * G7  ),            (T63+T64)     )</f>
        <v>0</v>
      </c>
      <c r="U65" s="203">
        <f>U63+U64</f>
        <v>0</v>
      </c>
      <c r="V65" s="114" t="s">
        <v>88</v>
      </c>
      <c r="W65" s="106"/>
      <c r="X65" s="106"/>
      <c r="Y65" s="106"/>
      <c r="Z65" s="106"/>
      <c r="AA65" s="170"/>
    </row>
    <row r="66" spans="2:27" x14ac:dyDescent="0.25">
      <c r="B66" s="174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16"/>
      <c r="P66" s="116" t="s">
        <v>57</v>
      </c>
      <c r="Q66" s="179">
        <f>SUM(O63,Q63,Q64,Q65)-M7</f>
        <v>0</v>
      </c>
      <c r="R66" s="131"/>
      <c r="S66" s="113"/>
      <c r="T66" s="193" t="str">
        <f>IF(   (T63+T64) &gt;(  (10/37.5) * G7  ), "Flexi-Time capped as over the maximum Flexi-Time that can be carried over to the next month", "" )</f>
        <v/>
      </c>
      <c r="U66" s="131"/>
      <c r="V66" s="106"/>
      <c r="W66" s="106"/>
      <c r="X66" s="106"/>
      <c r="Y66" s="106"/>
      <c r="Z66" s="106"/>
      <c r="AA66" s="170"/>
    </row>
    <row r="67" spans="2:27" x14ac:dyDescent="0.25">
      <c r="B67" s="180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2"/>
      <c r="O67" s="183"/>
      <c r="P67" s="184"/>
      <c r="Q67" s="194" t="str">
        <f>IF(Q66&lt;&gt;SUM(T63:U63), "'TOTAL FORWARD' different from 'This Month's Flexi-Time / TOIL'. The difference needs to be allocated as Flexi-Time or TOIL in columns 'T' and 'U'", "")</f>
        <v/>
      </c>
      <c r="R67" s="185"/>
      <c r="S67" s="181"/>
      <c r="T67" s="181"/>
      <c r="U67" s="185"/>
      <c r="V67" s="181"/>
      <c r="W67" s="181"/>
      <c r="X67" s="181"/>
      <c r="Y67" s="181"/>
      <c r="Z67" s="181"/>
      <c r="AA67" s="186"/>
    </row>
    <row r="68" spans="2:27" x14ac:dyDescent="0.25">
      <c r="N68" s="33"/>
      <c r="O68" s="43"/>
      <c r="Q68" s="32"/>
      <c r="S68" s="1"/>
    </row>
    <row r="69" spans="2:27" x14ac:dyDescent="0.25">
      <c r="M69" s="33"/>
      <c r="N69" s="33"/>
      <c r="O69" s="43"/>
      <c r="Q69" s="32"/>
      <c r="S69" s="1"/>
      <c r="T69" s="2"/>
      <c r="U69" s="1"/>
    </row>
    <row r="70" spans="2:27" x14ac:dyDescent="0.25">
      <c r="N70" s="33"/>
      <c r="O70" s="43"/>
      <c r="Q70" s="32"/>
      <c r="R70" s="1"/>
      <c r="S70" s="1"/>
      <c r="T70" s="2"/>
      <c r="U70" s="1"/>
    </row>
    <row r="71" spans="2:27" x14ac:dyDescent="0.25">
      <c r="Q71" s="32"/>
      <c r="R71" s="1"/>
      <c r="S71" s="1"/>
      <c r="T71" s="2"/>
      <c r="U71" s="1"/>
    </row>
    <row r="72" spans="2:27" x14ac:dyDescent="0.25">
      <c r="P72" s="32"/>
      <c r="R72" s="1"/>
      <c r="S72" s="1"/>
      <c r="T72" s="2"/>
      <c r="U72" s="1"/>
    </row>
    <row r="73" spans="2:27" x14ac:dyDescent="0.25">
      <c r="R73" s="32"/>
      <c r="S73" s="1"/>
    </row>
    <row r="96" spans="3:7" x14ac:dyDescent="0.25">
      <c r="C96" s="3"/>
      <c r="D96" s="3"/>
      <c r="E96" s="3"/>
      <c r="F96" s="3"/>
      <c r="G96" s="3"/>
    </row>
    <row r="97" spans="3:11" x14ac:dyDescent="0.25">
      <c r="C97" s="3"/>
      <c r="D97" s="3"/>
      <c r="E97" s="3"/>
      <c r="F97" s="3"/>
      <c r="G97" s="3"/>
    </row>
    <row r="98" spans="3:11" x14ac:dyDescent="0.25">
      <c r="C98" s="3"/>
      <c r="D98" s="3"/>
      <c r="E98" s="3"/>
      <c r="F98" s="3"/>
      <c r="G98" s="3"/>
    </row>
    <row r="99" spans="3:11" x14ac:dyDescent="0.25">
      <c r="C99" s="3"/>
      <c r="D99" s="3"/>
      <c r="E99" s="3"/>
      <c r="F99" s="3"/>
      <c r="G99" s="3"/>
    </row>
    <row r="100" spans="3:11" x14ac:dyDescent="0.25">
      <c r="C100" s="3"/>
      <c r="F100" s="3"/>
      <c r="G100" s="3"/>
    </row>
    <row r="101" spans="3:11" x14ac:dyDescent="0.25">
      <c r="C101" s="3"/>
      <c r="F101" s="3"/>
      <c r="G101" s="3"/>
    </row>
    <row r="102" spans="3:11" x14ac:dyDescent="0.25">
      <c r="C102" s="3"/>
      <c r="F102" s="3"/>
      <c r="G102" s="3"/>
    </row>
    <row r="103" spans="3:11" x14ac:dyDescent="0.25">
      <c r="C103" s="3"/>
      <c r="F103" s="3"/>
      <c r="G103" s="3"/>
    </row>
    <row r="104" spans="3:11" x14ac:dyDescent="0.25">
      <c r="C104" s="3"/>
      <c r="F104" s="3"/>
      <c r="G104" s="3"/>
    </row>
    <row r="105" spans="3:11" x14ac:dyDescent="0.25">
      <c r="C105" s="3"/>
      <c r="F105" s="3"/>
      <c r="G105" s="3"/>
    </row>
    <row r="106" spans="3:11" x14ac:dyDescent="0.25">
      <c r="C106" s="3"/>
      <c r="F106" s="3"/>
      <c r="G106" s="3"/>
    </row>
    <row r="107" spans="3:11" x14ac:dyDescent="0.25">
      <c r="C107" s="3"/>
      <c r="F107" s="3"/>
      <c r="G107" s="3"/>
    </row>
    <row r="108" spans="3:11" x14ac:dyDescent="0.25">
      <c r="C108" s="3"/>
      <c r="F108" s="3"/>
      <c r="G108" s="3"/>
    </row>
    <row r="109" spans="3:11" x14ac:dyDescent="0.25">
      <c r="C109" s="3"/>
      <c r="F109" s="3"/>
      <c r="G109" s="3"/>
    </row>
    <row r="110" spans="3:11" x14ac:dyDescent="0.25">
      <c r="C110" s="27"/>
      <c r="F110" s="27"/>
      <c r="G110" s="27"/>
      <c r="H110" s="195"/>
      <c r="I110" s="195"/>
      <c r="J110" s="195"/>
      <c r="K110" s="195"/>
    </row>
    <row r="111" spans="3:11" x14ac:dyDescent="0.25">
      <c r="C111" s="27"/>
      <c r="D111" s="196"/>
      <c r="E111" s="27"/>
      <c r="F111" s="27"/>
      <c r="G111" s="27"/>
      <c r="H111" s="195"/>
      <c r="I111" s="195"/>
      <c r="J111" s="195"/>
      <c r="K111" s="195"/>
    </row>
    <row r="112" spans="3:11" x14ac:dyDescent="0.25">
      <c r="C112" s="27"/>
      <c r="D112" s="196"/>
      <c r="E112" s="27"/>
      <c r="F112" s="27"/>
      <c r="G112" s="27"/>
      <c r="H112" s="195"/>
      <c r="I112" s="195"/>
      <c r="J112" s="195"/>
      <c r="K112" s="195"/>
    </row>
    <row r="113" spans="3:11" x14ac:dyDescent="0.25">
      <c r="C113" s="27"/>
      <c r="D113" s="196"/>
      <c r="E113" s="27"/>
      <c r="F113" s="27"/>
      <c r="G113" s="27"/>
      <c r="H113" s="195"/>
      <c r="I113" s="195"/>
      <c r="J113" s="195"/>
      <c r="K113" s="195"/>
    </row>
    <row r="114" spans="3:11" x14ac:dyDescent="0.25">
      <c r="C114" s="27"/>
      <c r="D114" s="196"/>
      <c r="E114" s="27"/>
      <c r="F114" s="27"/>
      <c r="G114" s="27"/>
      <c r="H114" s="195"/>
      <c r="I114" s="195"/>
      <c r="J114" s="195"/>
      <c r="K114" s="195"/>
    </row>
    <row r="115" spans="3:11" x14ac:dyDescent="0.25">
      <c r="C115" s="27"/>
      <c r="D115" s="196"/>
      <c r="E115" s="27"/>
      <c r="F115" s="27"/>
      <c r="G115" s="27"/>
      <c r="H115" s="195"/>
      <c r="I115" s="195"/>
      <c r="J115" s="195"/>
      <c r="K115" s="195"/>
    </row>
    <row r="116" spans="3:11" x14ac:dyDescent="0.25">
      <c r="C116" s="27"/>
      <c r="D116" s="196"/>
      <c r="E116" s="27"/>
      <c r="F116" s="27"/>
      <c r="G116" s="195"/>
      <c r="H116" s="195"/>
      <c r="I116" s="195"/>
      <c r="J116" s="195"/>
      <c r="K116" s="195"/>
    </row>
    <row r="117" spans="3:11" x14ac:dyDescent="0.25">
      <c r="C117" s="27"/>
      <c r="D117" s="196"/>
      <c r="E117" s="27"/>
      <c r="F117" s="27"/>
      <c r="G117" s="195"/>
      <c r="H117" s="195"/>
      <c r="I117" s="195"/>
      <c r="J117" s="195"/>
      <c r="K117" s="195"/>
    </row>
    <row r="118" spans="3:11" x14ac:dyDescent="0.25">
      <c r="C118" s="27"/>
      <c r="D118" s="196"/>
      <c r="E118" s="27"/>
      <c r="F118" s="27"/>
      <c r="G118" s="195"/>
      <c r="H118" s="195"/>
      <c r="I118" s="195"/>
      <c r="J118" s="195"/>
      <c r="K118" s="195"/>
    </row>
    <row r="119" spans="3:11" x14ac:dyDescent="0.25">
      <c r="C119" s="27"/>
      <c r="D119" s="196"/>
      <c r="E119" s="27"/>
      <c r="F119" s="27"/>
      <c r="G119" s="195"/>
      <c r="H119" s="195"/>
      <c r="I119" s="195"/>
      <c r="J119" s="195"/>
      <c r="K119" s="195"/>
    </row>
    <row r="120" spans="3:11" x14ac:dyDescent="0.25">
      <c r="C120" s="27"/>
      <c r="D120" s="196"/>
      <c r="E120" s="27"/>
      <c r="F120" s="27"/>
      <c r="G120" s="195"/>
      <c r="H120" s="195"/>
      <c r="I120" s="195"/>
      <c r="J120" s="195"/>
      <c r="K120" s="195"/>
    </row>
    <row r="121" spans="3:11" x14ac:dyDescent="0.25">
      <c r="C121" s="27"/>
      <c r="D121" s="27"/>
      <c r="E121" s="27"/>
      <c r="F121" s="27"/>
      <c r="G121" s="195"/>
      <c r="H121" s="195"/>
      <c r="I121" s="195"/>
      <c r="J121" s="195"/>
      <c r="K121" s="195"/>
    </row>
    <row r="122" spans="3:11" x14ac:dyDescent="0.25">
      <c r="C122" s="27"/>
      <c r="D122" s="196"/>
      <c r="E122" s="27"/>
      <c r="F122" s="27"/>
      <c r="G122" s="195"/>
      <c r="H122" s="195"/>
      <c r="I122" s="195"/>
      <c r="J122" s="195"/>
      <c r="K122" s="195"/>
    </row>
    <row r="123" spans="3:11" x14ac:dyDescent="0.25">
      <c r="C123" s="27"/>
      <c r="D123" s="196"/>
      <c r="E123" s="27"/>
      <c r="F123" s="27"/>
      <c r="G123" s="195"/>
      <c r="H123" s="195"/>
      <c r="I123" s="195"/>
      <c r="J123" s="195"/>
      <c r="K123" s="195"/>
    </row>
    <row r="124" spans="3:11" x14ac:dyDescent="0.25">
      <c r="C124" s="27"/>
      <c r="D124" s="196"/>
      <c r="E124" s="27"/>
      <c r="F124" s="27"/>
      <c r="G124" s="195"/>
      <c r="H124" s="195"/>
      <c r="I124" s="195"/>
      <c r="J124" s="195"/>
      <c r="K124" s="195"/>
    </row>
    <row r="125" spans="3:11" x14ac:dyDescent="0.25">
      <c r="C125" s="27"/>
      <c r="D125" s="196"/>
      <c r="E125" s="27"/>
      <c r="F125" s="27"/>
      <c r="G125" s="195"/>
      <c r="H125" s="195"/>
      <c r="I125" s="195"/>
      <c r="J125" s="195"/>
      <c r="K125" s="195"/>
    </row>
    <row r="126" spans="3:11" x14ac:dyDescent="0.25">
      <c r="C126" s="27"/>
      <c r="D126" s="196"/>
      <c r="E126" s="27"/>
      <c r="F126" s="27"/>
      <c r="G126" s="195"/>
      <c r="H126" s="195"/>
      <c r="I126" s="195"/>
      <c r="J126" s="195"/>
      <c r="K126" s="195"/>
    </row>
    <row r="127" spans="3:11" x14ac:dyDescent="0.25">
      <c r="C127" s="27"/>
      <c r="D127" s="196"/>
      <c r="E127" s="27"/>
      <c r="F127" s="27"/>
      <c r="G127" s="195"/>
      <c r="H127" s="195"/>
      <c r="I127" s="195"/>
      <c r="J127" s="195"/>
      <c r="K127" s="195"/>
    </row>
    <row r="128" spans="3:11" x14ac:dyDescent="0.25">
      <c r="C128" s="27"/>
      <c r="D128" s="196"/>
      <c r="E128" s="27"/>
      <c r="F128" s="27"/>
      <c r="G128" s="195"/>
      <c r="H128" s="195"/>
      <c r="I128" s="195"/>
      <c r="J128" s="195"/>
      <c r="K128" s="195"/>
    </row>
    <row r="129" spans="3:11" x14ac:dyDescent="0.25">
      <c r="C129" s="27"/>
      <c r="D129" s="196"/>
      <c r="E129" s="27"/>
      <c r="F129" s="27"/>
      <c r="G129" s="195"/>
      <c r="H129" s="195"/>
      <c r="I129" s="195"/>
      <c r="J129" s="195"/>
      <c r="K129" s="195"/>
    </row>
    <row r="130" spans="3:11" x14ac:dyDescent="0.25">
      <c r="C130" s="27"/>
      <c r="D130" s="196"/>
      <c r="E130" s="27"/>
      <c r="F130" s="27"/>
      <c r="G130" s="195"/>
      <c r="H130" s="195"/>
      <c r="I130" s="195"/>
      <c r="J130" s="195"/>
      <c r="K130" s="195"/>
    </row>
    <row r="131" spans="3:11" x14ac:dyDescent="0.25">
      <c r="C131" s="27"/>
      <c r="D131" s="196"/>
      <c r="E131" s="27"/>
      <c r="F131" s="27"/>
      <c r="G131" s="195"/>
      <c r="H131" s="195"/>
      <c r="I131" s="195"/>
      <c r="J131" s="195"/>
      <c r="K131" s="195"/>
    </row>
    <row r="132" spans="3:11" x14ac:dyDescent="0.25">
      <c r="C132" s="27"/>
      <c r="D132" s="27"/>
      <c r="E132" s="27"/>
      <c r="F132" s="27"/>
      <c r="G132" s="195"/>
      <c r="H132" s="195"/>
      <c r="I132" s="195"/>
      <c r="J132" s="195"/>
      <c r="K132" s="195"/>
    </row>
    <row r="133" spans="3:11" x14ac:dyDescent="0.25">
      <c r="C133" s="27"/>
      <c r="D133" s="196"/>
      <c r="E133" s="27"/>
      <c r="F133" s="27"/>
      <c r="G133" s="195"/>
      <c r="H133" s="195"/>
      <c r="I133" s="195"/>
      <c r="J133" s="195"/>
      <c r="K133" s="195"/>
    </row>
    <row r="134" spans="3:11" x14ac:dyDescent="0.25">
      <c r="C134" s="27"/>
      <c r="D134" s="196"/>
      <c r="E134" s="27"/>
      <c r="F134" s="27"/>
      <c r="G134" s="195"/>
      <c r="H134" s="195"/>
      <c r="I134" s="195"/>
      <c r="J134" s="195"/>
      <c r="K134" s="195"/>
    </row>
    <row r="135" spans="3:11" x14ac:dyDescent="0.25">
      <c r="C135" s="27"/>
      <c r="D135" s="196"/>
      <c r="E135" s="27"/>
      <c r="F135" s="27"/>
      <c r="G135" s="195"/>
      <c r="H135" s="195"/>
      <c r="I135" s="195"/>
      <c r="J135" s="195"/>
      <c r="K135" s="195"/>
    </row>
    <row r="136" spans="3:11" x14ac:dyDescent="0.25">
      <c r="C136" s="27"/>
      <c r="D136" s="196"/>
      <c r="E136" s="27"/>
      <c r="F136" s="27"/>
      <c r="G136" s="195"/>
      <c r="H136" s="195"/>
      <c r="I136" s="195"/>
      <c r="J136" s="195"/>
      <c r="K136" s="195"/>
    </row>
    <row r="137" spans="3:11" x14ac:dyDescent="0.25">
      <c r="C137" s="27"/>
      <c r="D137" s="196"/>
      <c r="E137" s="27"/>
      <c r="F137" s="27"/>
      <c r="G137" s="195"/>
      <c r="H137" s="195"/>
      <c r="I137" s="195"/>
      <c r="J137" s="195"/>
      <c r="K137" s="195"/>
    </row>
    <row r="138" spans="3:11" x14ac:dyDescent="0.25">
      <c r="C138" s="27"/>
      <c r="D138" s="196"/>
      <c r="E138" s="27"/>
      <c r="F138" s="27"/>
      <c r="G138" s="195"/>
      <c r="H138" s="195"/>
      <c r="I138" s="195"/>
      <c r="J138" s="195"/>
      <c r="K138" s="195"/>
    </row>
    <row r="139" spans="3:11" x14ac:dyDescent="0.25">
      <c r="C139" s="27"/>
      <c r="D139" s="196"/>
      <c r="E139" s="27"/>
      <c r="F139" s="27"/>
      <c r="G139" s="195"/>
      <c r="H139" s="195"/>
      <c r="I139" s="195"/>
      <c r="J139" s="195"/>
      <c r="K139" s="195"/>
    </row>
    <row r="140" spans="3:11" x14ac:dyDescent="0.25">
      <c r="C140" s="27"/>
      <c r="D140" s="196"/>
      <c r="E140" s="27"/>
      <c r="F140" s="27"/>
      <c r="G140" s="195"/>
      <c r="H140" s="195"/>
      <c r="I140" s="195"/>
      <c r="J140" s="195"/>
      <c r="K140" s="195"/>
    </row>
    <row r="141" spans="3:11" x14ac:dyDescent="0.25">
      <c r="C141" s="27"/>
      <c r="D141" s="196"/>
      <c r="E141" s="27"/>
      <c r="F141" s="27"/>
      <c r="G141" s="195"/>
      <c r="H141" s="195"/>
      <c r="I141" s="195"/>
      <c r="J141" s="195"/>
      <c r="K141" s="195"/>
    </row>
    <row r="142" spans="3:11" x14ac:dyDescent="0.25">
      <c r="C142" s="27"/>
      <c r="D142" s="196"/>
      <c r="E142" s="27"/>
      <c r="F142" s="27"/>
      <c r="G142" s="195"/>
      <c r="H142" s="195"/>
      <c r="I142" s="195"/>
      <c r="J142" s="195"/>
      <c r="K142" s="195"/>
    </row>
    <row r="143" spans="3:11" x14ac:dyDescent="0.25">
      <c r="C143" s="27"/>
      <c r="D143" s="27"/>
      <c r="E143" s="27"/>
      <c r="F143" s="27"/>
      <c r="G143" s="195"/>
      <c r="H143" s="195"/>
      <c r="I143" s="195"/>
      <c r="J143" s="195"/>
      <c r="K143" s="195"/>
    </row>
    <row r="144" spans="3:11" x14ac:dyDescent="0.25">
      <c r="C144" s="27"/>
      <c r="D144" s="196"/>
      <c r="E144" s="27"/>
      <c r="F144" s="27"/>
      <c r="G144" s="195"/>
      <c r="H144" s="195"/>
      <c r="I144" s="195"/>
      <c r="J144" s="195"/>
      <c r="K144" s="195"/>
    </row>
    <row r="145" spans="3:11" x14ac:dyDescent="0.25">
      <c r="C145" s="27"/>
      <c r="D145" s="196"/>
      <c r="E145" s="27"/>
      <c r="F145" s="27"/>
      <c r="G145" s="195"/>
      <c r="H145" s="195"/>
      <c r="I145" s="195"/>
      <c r="J145" s="195"/>
      <c r="K145" s="195"/>
    </row>
    <row r="146" spans="3:11" x14ac:dyDescent="0.25">
      <c r="C146" s="27"/>
      <c r="D146" s="196"/>
      <c r="E146" s="27"/>
      <c r="F146" s="27"/>
      <c r="G146" s="195"/>
      <c r="H146" s="195"/>
      <c r="I146" s="195"/>
      <c r="J146" s="195"/>
      <c r="K146" s="195"/>
    </row>
    <row r="147" spans="3:11" x14ac:dyDescent="0.25">
      <c r="C147" s="27"/>
      <c r="D147" s="196"/>
      <c r="E147" s="27"/>
      <c r="F147" s="27"/>
      <c r="G147" s="195"/>
      <c r="H147" s="195"/>
      <c r="I147" s="195"/>
      <c r="J147" s="195"/>
      <c r="K147" s="195"/>
    </row>
    <row r="148" spans="3:11" x14ac:dyDescent="0.25">
      <c r="C148" s="27"/>
      <c r="D148" s="196"/>
      <c r="E148" s="27"/>
      <c r="F148" s="27"/>
      <c r="G148" s="195"/>
      <c r="H148" s="195"/>
      <c r="I148" s="195"/>
      <c r="J148" s="195"/>
      <c r="K148" s="195"/>
    </row>
    <row r="149" spans="3:11" x14ac:dyDescent="0.25">
      <c r="C149" s="27"/>
      <c r="D149" s="196"/>
      <c r="E149" s="27"/>
      <c r="F149" s="27"/>
      <c r="G149" s="195"/>
      <c r="H149" s="195"/>
      <c r="I149" s="195"/>
      <c r="J149" s="195"/>
      <c r="K149" s="195"/>
    </row>
    <row r="150" spans="3:11" x14ac:dyDescent="0.25">
      <c r="C150" s="27"/>
      <c r="D150" s="196"/>
      <c r="E150" s="27"/>
      <c r="F150" s="27"/>
      <c r="G150" s="195"/>
      <c r="H150" s="195"/>
      <c r="I150" s="195"/>
      <c r="J150" s="195"/>
      <c r="K150" s="195"/>
    </row>
    <row r="151" spans="3:11" x14ac:dyDescent="0.25">
      <c r="C151" s="27"/>
      <c r="D151" s="196"/>
      <c r="E151" s="27"/>
      <c r="F151" s="27"/>
      <c r="G151" s="195"/>
      <c r="H151" s="195"/>
      <c r="I151" s="195"/>
      <c r="J151" s="195"/>
      <c r="K151" s="195"/>
    </row>
    <row r="152" spans="3:11" x14ac:dyDescent="0.25">
      <c r="C152" s="27"/>
      <c r="D152" s="196"/>
      <c r="E152" s="27"/>
      <c r="F152" s="27"/>
      <c r="G152" s="195"/>
      <c r="H152" s="195"/>
      <c r="I152" s="195"/>
      <c r="J152" s="195"/>
      <c r="K152" s="195"/>
    </row>
    <row r="153" spans="3:11" x14ac:dyDescent="0.25">
      <c r="C153" s="27"/>
      <c r="D153" s="196"/>
      <c r="E153" s="27"/>
      <c r="F153" s="27"/>
      <c r="G153" s="195"/>
      <c r="H153" s="195"/>
      <c r="I153" s="195"/>
      <c r="J153" s="195"/>
      <c r="K153" s="195"/>
    </row>
    <row r="154" spans="3:11" x14ac:dyDescent="0.25">
      <c r="C154" s="27"/>
      <c r="D154" s="27"/>
      <c r="E154" s="27"/>
      <c r="F154" s="27"/>
      <c r="G154" s="195"/>
      <c r="H154" s="195"/>
      <c r="I154" s="195"/>
      <c r="J154" s="195"/>
      <c r="K154" s="195"/>
    </row>
    <row r="155" spans="3:11" x14ac:dyDescent="0.25">
      <c r="C155" s="27"/>
      <c r="D155" s="27"/>
      <c r="E155" s="27"/>
      <c r="F155" s="27"/>
      <c r="G155" s="195"/>
      <c r="H155" s="195"/>
      <c r="I155" s="195"/>
      <c r="J155" s="195"/>
      <c r="K155" s="195"/>
    </row>
    <row r="156" spans="3:11" x14ac:dyDescent="0.25">
      <c r="C156" s="27"/>
      <c r="D156" s="27"/>
      <c r="E156" s="27"/>
      <c r="F156" s="27"/>
      <c r="G156" s="195"/>
      <c r="H156" s="195"/>
      <c r="I156" s="195"/>
      <c r="J156" s="195"/>
      <c r="K156" s="195"/>
    </row>
    <row r="157" spans="3:11" x14ac:dyDescent="0.25">
      <c r="C157" s="27"/>
      <c r="D157" s="27"/>
      <c r="E157" s="27"/>
      <c r="F157" s="27"/>
      <c r="G157" s="195"/>
      <c r="H157" s="195"/>
      <c r="I157" s="195"/>
      <c r="J157" s="195"/>
      <c r="K157" s="195"/>
    </row>
    <row r="158" spans="3:11" x14ac:dyDescent="0.25">
      <c r="C158" s="27"/>
      <c r="D158" s="27"/>
      <c r="E158" s="27"/>
      <c r="F158" s="27"/>
      <c r="G158" s="195"/>
      <c r="H158" s="195"/>
      <c r="I158" s="195"/>
      <c r="J158" s="195"/>
      <c r="K158" s="195"/>
    </row>
    <row r="159" spans="3:11" x14ac:dyDescent="0.25">
      <c r="C159" s="27"/>
      <c r="D159" s="27"/>
      <c r="E159" s="27"/>
      <c r="F159" s="27"/>
      <c r="G159" s="195"/>
      <c r="H159" s="195"/>
      <c r="I159" s="195"/>
      <c r="J159" s="195"/>
      <c r="K159" s="195"/>
    </row>
    <row r="160" spans="3:11" x14ac:dyDescent="0.25">
      <c r="C160" s="27"/>
      <c r="D160" s="27"/>
      <c r="E160" s="27"/>
      <c r="F160" s="27"/>
      <c r="G160" s="195"/>
      <c r="H160" s="195"/>
      <c r="I160" s="195"/>
      <c r="J160" s="195"/>
      <c r="K160" s="195"/>
    </row>
    <row r="161" spans="3:11" x14ac:dyDescent="0.25">
      <c r="C161" s="27"/>
      <c r="D161" s="27"/>
      <c r="E161" s="27"/>
      <c r="F161" s="27"/>
      <c r="G161" s="195"/>
      <c r="H161" s="195"/>
      <c r="I161" s="195"/>
      <c r="J161" s="195"/>
      <c r="K161" s="195"/>
    </row>
    <row r="162" spans="3:11" x14ac:dyDescent="0.25">
      <c r="C162" s="27"/>
      <c r="D162" s="27"/>
      <c r="E162" s="27"/>
      <c r="F162" s="27"/>
      <c r="G162" s="195"/>
      <c r="H162" s="195"/>
      <c r="I162" s="195"/>
      <c r="J162" s="195"/>
      <c r="K162" s="195"/>
    </row>
    <row r="163" spans="3:11" x14ac:dyDescent="0.25">
      <c r="C163" s="27"/>
      <c r="D163" s="27"/>
      <c r="E163" s="27"/>
      <c r="F163" s="27"/>
      <c r="G163" s="195"/>
      <c r="H163" s="195"/>
      <c r="I163" s="195"/>
      <c r="J163" s="195"/>
      <c r="K163" s="195"/>
    </row>
    <row r="164" spans="3:11" x14ac:dyDescent="0.25">
      <c r="C164" s="27"/>
      <c r="D164" s="27"/>
      <c r="E164" s="27"/>
      <c r="F164" s="27"/>
      <c r="G164" s="195"/>
      <c r="H164" s="195"/>
      <c r="I164" s="195"/>
      <c r="J164" s="195"/>
      <c r="K164" s="195"/>
    </row>
    <row r="165" spans="3:11" x14ac:dyDescent="0.25">
      <c r="C165" s="27"/>
      <c r="D165" s="27"/>
      <c r="E165" s="27"/>
      <c r="F165" s="27"/>
      <c r="G165" s="195"/>
      <c r="H165" s="195"/>
      <c r="I165" s="195"/>
      <c r="J165" s="195"/>
      <c r="K165" s="195"/>
    </row>
    <row r="166" spans="3:11" x14ac:dyDescent="0.25">
      <c r="C166" s="27"/>
      <c r="D166" s="27"/>
      <c r="E166" s="27"/>
      <c r="F166" s="27"/>
      <c r="G166" s="195"/>
      <c r="H166" s="195"/>
      <c r="I166" s="195"/>
      <c r="J166" s="195"/>
      <c r="K166" s="195"/>
    </row>
    <row r="167" spans="3:11" x14ac:dyDescent="0.25">
      <c r="C167" s="27"/>
      <c r="D167" s="27"/>
      <c r="E167" s="27"/>
      <c r="F167" s="27"/>
      <c r="G167" s="195"/>
      <c r="H167" s="195"/>
      <c r="I167" s="195"/>
      <c r="J167" s="195"/>
      <c r="K167" s="195"/>
    </row>
    <row r="168" spans="3:11" x14ac:dyDescent="0.25">
      <c r="C168" s="27"/>
      <c r="D168" s="27"/>
      <c r="E168" s="27"/>
      <c r="F168" s="27"/>
      <c r="G168" s="195"/>
      <c r="H168" s="195"/>
      <c r="I168" s="195"/>
      <c r="J168" s="195"/>
      <c r="K168" s="195"/>
    </row>
    <row r="169" spans="3:11" x14ac:dyDescent="0.25">
      <c r="C169" s="27"/>
      <c r="D169" s="27"/>
      <c r="E169" s="27"/>
      <c r="F169" s="27"/>
      <c r="G169" s="195"/>
      <c r="H169" s="195"/>
      <c r="I169" s="195"/>
      <c r="J169" s="195"/>
      <c r="K169" s="195"/>
    </row>
    <row r="170" spans="3:11" x14ac:dyDescent="0.25">
      <c r="C170" s="27"/>
      <c r="D170" s="27"/>
      <c r="E170" s="27"/>
      <c r="F170" s="27"/>
      <c r="G170" s="195"/>
      <c r="H170" s="195"/>
      <c r="I170" s="195"/>
      <c r="J170" s="195"/>
      <c r="K170" s="195"/>
    </row>
    <row r="171" spans="3:11" x14ac:dyDescent="0.25">
      <c r="C171" s="3"/>
      <c r="D171" s="3"/>
      <c r="E171" s="3"/>
      <c r="F171" s="3"/>
    </row>
    <row r="172" spans="3:11" x14ac:dyDescent="0.25">
      <c r="C172" s="3"/>
      <c r="D172" s="3"/>
      <c r="E172" s="3"/>
      <c r="F172" s="3"/>
    </row>
    <row r="173" spans="3:11" x14ac:dyDescent="0.25">
      <c r="C173" s="3"/>
      <c r="D173" s="3"/>
      <c r="E173" s="3"/>
      <c r="F173" s="3"/>
    </row>
    <row r="174" spans="3:11" x14ac:dyDescent="0.25">
      <c r="C174" s="3"/>
      <c r="D174" s="3"/>
      <c r="E174" s="3"/>
      <c r="F174" s="3"/>
    </row>
    <row r="175" spans="3:11" x14ac:dyDescent="0.25">
      <c r="C175" s="3"/>
      <c r="D175" s="3"/>
      <c r="E175" s="3"/>
      <c r="F175" s="3"/>
    </row>
    <row r="176" spans="3:11" x14ac:dyDescent="0.25">
      <c r="C176" s="3"/>
      <c r="D176" s="3"/>
      <c r="E176" s="3"/>
      <c r="F176" s="3"/>
    </row>
    <row r="177" spans="3:6" x14ac:dyDescent="0.25">
      <c r="C177" s="3"/>
      <c r="D177" s="3"/>
      <c r="E177" s="3"/>
      <c r="F177" s="3"/>
    </row>
  </sheetData>
  <mergeCells count="25">
    <mergeCell ref="Y34:Z35"/>
    <mergeCell ref="W11:Z11"/>
    <mergeCell ref="E12:F12"/>
    <mergeCell ref="G12:H12"/>
    <mergeCell ref="I12:J12"/>
    <mergeCell ref="K12:L12"/>
    <mergeCell ref="T13:U14"/>
    <mergeCell ref="T10:T12"/>
    <mergeCell ref="U10:U12"/>
    <mergeCell ref="E11:F11"/>
    <mergeCell ref="G11:H11"/>
    <mergeCell ref="I11:J11"/>
    <mergeCell ref="K11:L11"/>
    <mergeCell ref="Q10:Q12"/>
    <mergeCell ref="C10:C12"/>
    <mergeCell ref="D10:D12"/>
    <mergeCell ref="E10:H10"/>
    <mergeCell ref="I10:L10"/>
    <mergeCell ref="P10:P12"/>
    <mergeCell ref="E9:L9"/>
    <mergeCell ref="C2:Z2"/>
    <mergeCell ref="C3:Z3"/>
    <mergeCell ref="D4:L5"/>
    <mergeCell ref="P5:Q5"/>
    <mergeCell ref="D6:L6"/>
  </mergeCells>
  <conditionalFormatting sqref="Q17">
    <cfRule type="expression" dxfId="107" priority="38">
      <formula>OR($P17="TOIL",$P17="F",$P17="UP")</formula>
    </cfRule>
  </conditionalFormatting>
  <conditionalFormatting sqref="Q18">
    <cfRule type="expression" dxfId="106" priority="37">
      <formula>OR($P18="TOIL",$P18="F",$P18="UP")</formula>
    </cfRule>
  </conditionalFormatting>
  <conditionalFormatting sqref="Q19">
    <cfRule type="expression" dxfId="105" priority="36">
      <formula>OR($P19="TOIL",$P19="F",$P19="UP")</formula>
    </cfRule>
  </conditionalFormatting>
  <conditionalFormatting sqref="Q20">
    <cfRule type="expression" dxfId="104" priority="35">
      <formula>OR($P20="TOIL",$P20="F",$P20="UP")</formula>
    </cfRule>
  </conditionalFormatting>
  <conditionalFormatting sqref="Q21">
    <cfRule type="expression" dxfId="103" priority="34">
      <formula>OR($P21="TOIL",$P21="F",$P21="UP")</formula>
    </cfRule>
  </conditionalFormatting>
  <conditionalFormatting sqref="Q22">
    <cfRule type="expression" dxfId="102" priority="33">
      <formula>OR($P22="TOIL",$P22="F",$P22="UP")</formula>
    </cfRule>
  </conditionalFormatting>
  <conditionalFormatting sqref="Q23">
    <cfRule type="expression" dxfId="101" priority="32">
      <formula>OR($P23="TOIL",$P23="F",$P23="UP")</formula>
    </cfRule>
  </conditionalFormatting>
  <conditionalFormatting sqref="Q26">
    <cfRule type="expression" dxfId="100" priority="31">
      <formula>OR($P26="TOIL",$P26="F",$P26="UP")</formula>
    </cfRule>
  </conditionalFormatting>
  <conditionalFormatting sqref="Q27">
    <cfRule type="expression" dxfId="99" priority="30">
      <formula>OR($P27="TOIL",$P27="F",$P27="UP")</formula>
    </cfRule>
  </conditionalFormatting>
  <conditionalFormatting sqref="Q28">
    <cfRule type="expression" dxfId="98" priority="29">
      <formula>OR($P28="TOIL",$P28="F",$P28="UP")</formula>
    </cfRule>
  </conditionalFormatting>
  <conditionalFormatting sqref="Q29">
    <cfRule type="expression" dxfId="97" priority="28">
      <formula>OR($P29="TOIL",$P29="F",$P29="UP")</formula>
    </cfRule>
  </conditionalFormatting>
  <conditionalFormatting sqref="Q30">
    <cfRule type="expression" dxfId="96" priority="27">
      <formula>OR($P30="TOIL",$P30="F",$P30="UP")</formula>
    </cfRule>
  </conditionalFormatting>
  <conditionalFormatting sqref="Q31">
    <cfRule type="expression" dxfId="95" priority="26">
      <formula>OR($P31="TOIL",$P31="F",$P31="UP")</formula>
    </cfRule>
  </conditionalFormatting>
  <conditionalFormatting sqref="Q32">
    <cfRule type="expression" dxfId="94" priority="25">
      <formula>OR($P32="TOIL",$P32="F",$P32="UP")</formula>
    </cfRule>
  </conditionalFormatting>
  <conditionalFormatting sqref="Q35">
    <cfRule type="expression" dxfId="93" priority="24">
      <formula>OR($P35="TOIL",$P35="F",$P35="UP")</formula>
    </cfRule>
  </conditionalFormatting>
  <conditionalFormatting sqref="Q36">
    <cfRule type="expression" dxfId="92" priority="23">
      <formula>OR($P36="TOIL",$P36="F",$P36="UP")</formula>
    </cfRule>
  </conditionalFormatting>
  <conditionalFormatting sqref="Q37">
    <cfRule type="expression" dxfId="91" priority="22">
      <formula>OR($P37="TOIL",$P37="F",$P37="UP")</formula>
    </cfRule>
  </conditionalFormatting>
  <conditionalFormatting sqref="Q38">
    <cfRule type="expression" dxfId="90" priority="21">
      <formula>OR($P38="TOIL",$P38="F",$P38="UP")</formula>
    </cfRule>
  </conditionalFormatting>
  <conditionalFormatting sqref="Q39">
    <cfRule type="expression" dxfId="89" priority="20">
      <formula>OR($P39="TOIL",$P39="F",$P39="UP")</formula>
    </cfRule>
  </conditionalFormatting>
  <conditionalFormatting sqref="Q40">
    <cfRule type="expression" dxfId="88" priority="19">
      <formula>OR($P40="TOIL",$P40="F",$P40="UP")</formula>
    </cfRule>
  </conditionalFormatting>
  <conditionalFormatting sqref="Q41">
    <cfRule type="expression" dxfId="87" priority="18">
      <formula>OR($P41="TOIL",$P41="F",$P41="UP")</formula>
    </cfRule>
  </conditionalFormatting>
  <conditionalFormatting sqref="Q44">
    <cfRule type="expression" dxfId="86" priority="17">
      <formula>OR($P44="TOIL",$P44="F",$P44="UP")</formula>
    </cfRule>
  </conditionalFormatting>
  <conditionalFormatting sqref="Q45">
    <cfRule type="expression" dxfId="85" priority="16">
      <formula>OR($P45="TOIL",$P45="F",$P45="UP")</formula>
    </cfRule>
  </conditionalFormatting>
  <conditionalFormatting sqref="Q46">
    <cfRule type="expression" dxfId="84" priority="15">
      <formula>OR($P46="TOIL",$P46="F",$P46="UP")</formula>
    </cfRule>
  </conditionalFormatting>
  <conditionalFormatting sqref="Q47">
    <cfRule type="expression" dxfId="83" priority="14">
      <formula>OR($P47="TOIL",$P47="F",$P47="UP")</formula>
    </cfRule>
  </conditionalFormatting>
  <conditionalFormatting sqref="Q48">
    <cfRule type="expression" dxfId="82" priority="13">
      <formula>OR($P48="TOIL",$P48="F",$P48="UP")</formula>
    </cfRule>
  </conditionalFormatting>
  <conditionalFormatting sqref="Q49">
    <cfRule type="expression" dxfId="81" priority="12">
      <formula>OR($P49="TOIL",$P49="F",$P49="UP")</formula>
    </cfRule>
  </conditionalFormatting>
  <conditionalFormatting sqref="Q50">
    <cfRule type="expression" dxfId="80" priority="11">
      <formula>OR($P50="TOIL",$P50="F",$P50="UP")</formula>
    </cfRule>
  </conditionalFormatting>
  <conditionalFormatting sqref="Q53">
    <cfRule type="expression" dxfId="79" priority="10">
      <formula>OR($P53="TOIL",$P53="F",$P53="UP")</formula>
    </cfRule>
  </conditionalFormatting>
  <conditionalFormatting sqref="Q54">
    <cfRule type="expression" dxfId="78" priority="9">
      <formula>OR($P54="TOIL",$P54="F",$P54="UP")</formula>
    </cfRule>
  </conditionalFormatting>
  <conditionalFormatting sqref="Q55">
    <cfRule type="expression" dxfId="77" priority="8">
      <formula>OR($P55="TOIL",$P55="F",$P55="UP")</formula>
    </cfRule>
  </conditionalFormatting>
  <conditionalFormatting sqref="Q56">
    <cfRule type="expression" dxfId="76" priority="7">
      <formula>OR($P56="TOIL",$P56="F",$P56="UP")</formula>
    </cfRule>
  </conditionalFormatting>
  <conditionalFormatting sqref="Q57">
    <cfRule type="expression" dxfId="75" priority="6">
      <formula>OR($P57="TOIL",$P57="F",$P57="UP")</formula>
    </cfRule>
  </conditionalFormatting>
  <conditionalFormatting sqref="Q58">
    <cfRule type="expression" dxfId="74" priority="5">
      <formula>OR($P58="TOIL",$P58="F",$P58="UP")</formula>
    </cfRule>
  </conditionalFormatting>
  <conditionalFormatting sqref="Q59">
    <cfRule type="expression" dxfId="73" priority="4">
      <formula>OR($P59="TOIL",$P59="F",$P59="UP")</formula>
    </cfRule>
  </conditionalFormatting>
  <conditionalFormatting sqref="T65">
    <cfRule type="expression" dxfId="72" priority="1">
      <formula>($T$63+$T$64)&gt;((10/37.5)*$G$7)</formula>
    </cfRule>
  </conditionalFormatting>
  <dataValidations count="1">
    <dataValidation type="list" allowBlank="1" showInputMessage="1" showErrorMessage="1" sqref="P17:P23 P53:P59 P44:P50 P35:P41 P26:P32">
      <formula1>$X$51:$X$60</formula1>
    </dataValidation>
  </dataValidations>
  <pageMargins left="0.23622047244094491" right="0.23622047244094491" top="0" bottom="0" header="0" footer="0"/>
  <pageSetup paperSize="9" scale="53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77"/>
  <sheetViews>
    <sheetView topLeftCell="A34" zoomScale="85" zoomScaleNormal="85" workbookViewId="0">
      <selection activeCell="D18" sqref="D18"/>
    </sheetView>
  </sheetViews>
  <sheetFormatPr defaultColWidth="4.85546875" defaultRowHeight="15.75" x14ac:dyDescent="0.25"/>
  <cols>
    <col min="1" max="1" width="1.140625" style="1" customWidth="1"/>
    <col min="2" max="2" width="1.7109375" style="1" customWidth="1"/>
    <col min="3" max="3" width="17.5703125" style="1" bestFit="1" customWidth="1"/>
    <col min="4" max="4" width="14" style="1" bestFit="1" customWidth="1"/>
    <col min="5" max="6" width="4" style="1" customWidth="1"/>
    <col min="7" max="7" width="6.42578125" style="1" bestFit="1" customWidth="1"/>
    <col min="8" max="10" width="4" style="1" customWidth="1"/>
    <col min="11" max="11" width="4.7109375" style="1" customWidth="1"/>
    <col min="12" max="12" width="6.42578125" style="1" customWidth="1"/>
    <col min="13" max="13" width="9.5703125" style="1" bestFit="1" customWidth="1"/>
    <col min="14" max="14" width="9.42578125" style="1" customWidth="1"/>
    <col min="15" max="15" width="16" style="1" bestFit="1" customWidth="1"/>
    <col min="16" max="16" width="12.7109375" style="2" customWidth="1"/>
    <col min="17" max="17" width="10.140625" style="2" customWidth="1"/>
    <col min="18" max="18" width="14.85546875" style="2" customWidth="1"/>
    <col min="19" max="19" width="1.7109375" style="3" customWidth="1"/>
    <col min="20" max="20" width="9.85546875" style="1" customWidth="1"/>
    <col min="21" max="21" width="10.42578125" style="2" customWidth="1"/>
    <col min="22" max="22" width="1.85546875" style="1" customWidth="1"/>
    <col min="23" max="23" width="8.85546875" style="1" customWidth="1"/>
    <col min="24" max="24" width="9.85546875" style="1" customWidth="1"/>
    <col min="25" max="25" width="11.28515625" style="1" customWidth="1"/>
    <col min="26" max="26" width="37.28515625" style="1" customWidth="1"/>
    <col min="27" max="27" width="2.28515625" style="1" customWidth="1"/>
    <col min="28" max="252" width="8.85546875" style="1" customWidth="1"/>
    <col min="253" max="253" width="10.85546875" style="1" bestFit="1" customWidth="1"/>
    <col min="254" max="254" width="9.28515625" style="1" bestFit="1" customWidth="1"/>
    <col min="255" max="256" width="0" style="1" hidden="1" customWidth="1"/>
    <col min="257" max="16384" width="4.85546875" style="1"/>
  </cols>
  <sheetData>
    <row r="1" spans="2:27" ht="8.25" customHeight="1" x14ac:dyDescent="0.25"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189"/>
      <c r="R1" s="189"/>
      <c r="S1" s="188"/>
      <c r="T1" s="188"/>
      <c r="U1" s="189"/>
      <c r="V1" s="188"/>
      <c r="W1" s="188"/>
      <c r="X1" s="188"/>
      <c r="Y1" s="188"/>
      <c r="Z1" s="188"/>
      <c r="AA1" s="188"/>
    </row>
    <row r="2" spans="2:27" x14ac:dyDescent="0.25">
      <c r="B2" s="174"/>
      <c r="C2" s="316" t="s">
        <v>78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7"/>
      <c r="T2" s="317"/>
      <c r="U2" s="317"/>
      <c r="V2" s="317"/>
      <c r="W2" s="317"/>
      <c r="X2" s="317"/>
      <c r="Y2" s="317"/>
      <c r="Z2" s="317"/>
      <c r="AA2" s="170"/>
    </row>
    <row r="3" spans="2:27" ht="16.5" thickBot="1" x14ac:dyDescent="0.3">
      <c r="B3" s="174"/>
      <c r="C3" s="316" t="s">
        <v>39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7"/>
      <c r="T3" s="317"/>
      <c r="U3" s="317"/>
      <c r="V3" s="317"/>
      <c r="W3" s="317"/>
      <c r="X3" s="317"/>
      <c r="Y3" s="317"/>
      <c r="Z3" s="317"/>
      <c r="AA3" s="170"/>
    </row>
    <row r="4" spans="2:27" x14ac:dyDescent="0.25">
      <c r="B4" s="174"/>
      <c r="C4" s="171" t="s">
        <v>0</v>
      </c>
      <c r="D4" s="361">
        <f>'Apr 2020'!D4:L5</f>
        <v>0</v>
      </c>
      <c r="E4" s="362"/>
      <c r="F4" s="362"/>
      <c r="G4" s="362"/>
      <c r="H4" s="362"/>
      <c r="I4" s="362"/>
      <c r="J4" s="362"/>
      <c r="K4" s="362"/>
      <c r="L4" s="363"/>
      <c r="M4" s="106"/>
      <c r="N4" s="106"/>
      <c r="O4" s="106"/>
      <c r="P4" s="131"/>
      <c r="Q4" s="131"/>
      <c r="R4" s="131"/>
      <c r="S4" s="106"/>
      <c r="T4" s="123" t="s">
        <v>30</v>
      </c>
      <c r="U4" s="124"/>
      <c r="V4" s="103"/>
      <c r="W4" s="103"/>
      <c r="X4" s="103"/>
      <c r="Y4" s="103"/>
      <c r="Z4" s="104"/>
      <c r="AA4" s="170"/>
    </row>
    <row r="5" spans="2:27" ht="16.5" thickBot="1" x14ac:dyDescent="0.3">
      <c r="B5" s="174"/>
      <c r="C5" s="171"/>
      <c r="D5" s="364"/>
      <c r="E5" s="365"/>
      <c r="F5" s="365"/>
      <c r="G5" s="365"/>
      <c r="H5" s="365"/>
      <c r="I5" s="365"/>
      <c r="J5" s="365"/>
      <c r="K5" s="365"/>
      <c r="L5" s="366"/>
      <c r="M5" s="106"/>
      <c r="N5" s="106"/>
      <c r="O5" s="171" t="s">
        <v>1</v>
      </c>
      <c r="P5" s="318">
        <f>C26</f>
        <v>44228</v>
      </c>
      <c r="Q5" s="318"/>
      <c r="R5" s="172"/>
      <c r="S5" s="106"/>
      <c r="T5" s="108" t="s">
        <v>31</v>
      </c>
      <c r="U5" s="131"/>
      <c r="V5" s="106"/>
      <c r="W5" s="106"/>
      <c r="X5" s="106"/>
      <c r="Y5" s="106"/>
      <c r="Z5" s="107"/>
      <c r="AA5" s="170"/>
    </row>
    <row r="6" spans="2:27" ht="16.5" thickBot="1" x14ac:dyDescent="0.3">
      <c r="B6" s="174"/>
      <c r="C6" s="171" t="s">
        <v>2</v>
      </c>
      <c r="D6" s="319">
        <f>'Apr 2020'!D6:L6</f>
        <v>0</v>
      </c>
      <c r="E6" s="320"/>
      <c r="F6" s="320"/>
      <c r="G6" s="320"/>
      <c r="H6" s="320"/>
      <c r="I6" s="320"/>
      <c r="J6" s="320"/>
      <c r="K6" s="320"/>
      <c r="L6" s="321"/>
      <c r="M6" s="106"/>
      <c r="N6" s="106"/>
      <c r="O6" s="106"/>
      <c r="P6" s="131"/>
      <c r="Q6" s="131"/>
      <c r="R6" s="131"/>
      <c r="S6" s="106"/>
      <c r="T6" s="108" t="s">
        <v>32</v>
      </c>
      <c r="U6" s="131"/>
      <c r="V6" s="106"/>
      <c r="W6" s="106"/>
      <c r="X6" s="106"/>
      <c r="Y6" s="106"/>
      <c r="Z6" s="107"/>
      <c r="AA6" s="170"/>
    </row>
    <row r="7" spans="2:27" ht="16.5" thickBot="1" x14ac:dyDescent="0.3">
      <c r="B7" s="174"/>
      <c r="C7" s="171" t="s">
        <v>26</v>
      </c>
      <c r="D7" s="106"/>
      <c r="E7" s="173"/>
      <c r="F7" s="106"/>
      <c r="G7" s="255">
        <f>'Jan 2021'!G7</f>
        <v>0</v>
      </c>
      <c r="H7" s="108" t="s">
        <v>3</v>
      </c>
      <c r="I7" s="106"/>
      <c r="J7" s="106"/>
      <c r="K7" s="106"/>
      <c r="L7" s="106"/>
      <c r="M7" s="254">
        <f>(G7/7)*COUNT(C17:C59)</f>
        <v>0</v>
      </c>
      <c r="N7" s="128"/>
      <c r="O7" s="106"/>
      <c r="P7" s="131"/>
      <c r="Q7" s="131"/>
      <c r="R7" s="131"/>
      <c r="S7" s="106"/>
      <c r="T7" s="108" t="s">
        <v>34</v>
      </c>
      <c r="U7" s="131"/>
      <c r="V7" s="106"/>
      <c r="W7" s="106"/>
      <c r="X7" s="106"/>
      <c r="Y7" s="106"/>
      <c r="Z7" s="107"/>
      <c r="AA7" s="170"/>
    </row>
    <row r="8" spans="2:27" ht="16.5" thickBot="1" x14ac:dyDescent="0.3">
      <c r="B8" s="174"/>
      <c r="C8" s="106"/>
      <c r="D8" s="106"/>
      <c r="E8" s="173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31"/>
      <c r="Q8" s="131"/>
      <c r="R8" s="131"/>
      <c r="S8" s="106"/>
      <c r="T8" s="126" t="s">
        <v>60</v>
      </c>
      <c r="U8" s="132"/>
      <c r="V8" s="120"/>
      <c r="W8" s="120"/>
      <c r="X8" s="120"/>
      <c r="Y8" s="120"/>
      <c r="Z8" s="121"/>
      <c r="AA8" s="170"/>
    </row>
    <row r="9" spans="2:27" ht="16.5" thickBot="1" x14ac:dyDescent="0.3">
      <c r="B9" s="174"/>
      <c r="C9" s="129"/>
      <c r="D9" s="106"/>
      <c r="E9" s="313" t="s">
        <v>61</v>
      </c>
      <c r="F9" s="314"/>
      <c r="G9" s="314"/>
      <c r="H9" s="314"/>
      <c r="I9" s="314"/>
      <c r="J9" s="314"/>
      <c r="K9" s="314"/>
      <c r="L9" s="315"/>
      <c r="M9" s="106"/>
      <c r="N9" s="106"/>
      <c r="O9" s="106"/>
      <c r="P9" s="131"/>
      <c r="Q9" s="131"/>
      <c r="R9" s="131"/>
      <c r="S9" s="106"/>
      <c r="T9" s="106"/>
      <c r="U9" s="131"/>
      <c r="V9" s="106"/>
      <c r="W9" s="106"/>
      <c r="X9" s="106"/>
      <c r="Y9" s="106"/>
      <c r="Z9" s="106"/>
      <c r="AA9" s="170"/>
    </row>
    <row r="10" spans="2:27" ht="15" customHeight="1" x14ac:dyDescent="0.25">
      <c r="B10" s="174"/>
      <c r="C10" s="304" t="s">
        <v>4</v>
      </c>
      <c r="D10" s="307" t="s">
        <v>90</v>
      </c>
      <c r="E10" s="338" t="s">
        <v>40</v>
      </c>
      <c r="F10" s="339"/>
      <c r="G10" s="340"/>
      <c r="H10" s="341"/>
      <c r="I10" s="338" t="s">
        <v>41</v>
      </c>
      <c r="J10" s="339"/>
      <c r="K10" s="340"/>
      <c r="L10" s="341"/>
      <c r="M10" s="130" t="s">
        <v>5</v>
      </c>
      <c r="N10" s="99" t="s">
        <v>51</v>
      </c>
      <c r="O10" s="99" t="s">
        <v>8</v>
      </c>
      <c r="P10" s="310" t="s">
        <v>91</v>
      </c>
      <c r="Q10" s="310" t="s">
        <v>92</v>
      </c>
      <c r="R10" s="99" t="s">
        <v>59</v>
      </c>
      <c r="S10" s="103"/>
      <c r="T10" s="328" t="s">
        <v>53</v>
      </c>
      <c r="U10" s="310" t="s">
        <v>17</v>
      </c>
      <c r="V10" s="106"/>
      <c r="W10" s="102"/>
      <c r="X10" s="103"/>
      <c r="Y10" s="103"/>
      <c r="Z10" s="104"/>
      <c r="AA10" s="170"/>
    </row>
    <row r="11" spans="2:27" x14ac:dyDescent="0.25">
      <c r="B11" s="174"/>
      <c r="C11" s="305"/>
      <c r="D11" s="308"/>
      <c r="E11" s="342" t="s">
        <v>6</v>
      </c>
      <c r="F11" s="343"/>
      <c r="G11" s="343" t="s">
        <v>7</v>
      </c>
      <c r="H11" s="344"/>
      <c r="I11" s="342" t="s">
        <v>6</v>
      </c>
      <c r="J11" s="343"/>
      <c r="K11" s="343" t="s">
        <v>7</v>
      </c>
      <c r="L11" s="344"/>
      <c r="M11" s="131" t="s">
        <v>8</v>
      </c>
      <c r="N11" s="100" t="s">
        <v>52</v>
      </c>
      <c r="O11" s="100" t="s">
        <v>5</v>
      </c>
      <c r="P11" s="311"/>
      <c r="Q11" s="311"/>
      <c r="R11" s="100" t="s">
        <v>54</v>
      </c>
      <c r="S11" s="106"/>
      <c r="T11" s="329"/>
      <c r="U11" s="331"/>
      <c r="V11" s="106"/>
      <c r="W11" s="333" t="s">
        <v>56</v>
      </c>
      <c r="X11" s="316"/>
      <c r="Y11" s="316"/>
      <c r="Z11" s="334"/>
      <c r="AA11" s="170"/>
    </row>
    <row r="12" spans="2:27" ht="16.5" thickBot="1" x14ac:dyDescent="0.3">
      <c r="B12" s="174"/>
      <c r="C12" s="306"/>
      <c r="D12" s="309"/>
      <c r="E12" s="335" t="s">
        <v>9</v>
      </c>
      <c r="F12" s="336"/>
      <c r="G12" s="336" t="s">
        <v>9</v>
      </c>
      <c r="H12" s="337"/>
      <c r="I12" s="335" t="s">
        <v>9</v>
      </c>
      <c r="J12" s="336"/>
      <c r="K12" s="336" t="s">
        <v>9</v>
      </c>
      <c r="L12" s="337"/>
      <c r="M12" s="132" t="s">
        <v>10</v>
      </c>
      <c r="N12" s="133" t="s">
        <v>10</v>
      </c>
      <c r="O12" s="133" t="s">
        <v>58</v>
      </c>
      <c r="P12" s="312"/>
      <c r="Q12" s="312"/>
      <c r="R12" s="101">
        <f>G7</f>
        <v>0</v>
      </c>
      <c r="S12" s="106"/>
      <c r="T12" s="330"/>
      <c r="U12" s="332"/>
      <c r="V12" s="106"/>
      <c r="W12" s="108"/>
      <c r="X12" s="106"/>
      <c r="Y12" s="106"/>
      <c r="Z12" s="107"/>
      <c r="AA12" s="170"/>
    </row>
    <row r="13" spans="2:27" ht="15.75" customHeight="1" x14ac:dyDescent="0.25">
      <c r="B13" s="174"/>
      <c r="C13" s="134"/>
      <c r="D13" s="135"/>
      <c r="E13" s="136" t="s">
        <v>11</v>
      </c>
      <c r="F13" s="137" t="s">
        <v>12</v>
      </c>
      <c r="G13" s="138" t="s">
        <v>11</v>
      </c>
      <c r="H13" s="139" t="s">
        <v>12</v>
      </c>
      <c r="I13" s="136" t="s">
        <v>11</v>
      </c>
      <c r="J13" s="137" t="s">
        <v>12</v>
      </c>
      <c r="K13" s="138" t="s">
        <v>11</v>
      </c>
      <c r="L13" s="139" t="s">
        <v>12</v>
      </c>
      <c r="M13" s="131"/>
      <c r="N13" s="99"/>
      <c r="O13" s="100"/>
      <c r="P13" s="100"/>
      <c r="Q13" s="100"/>
      <c r="R13" s="100"/>
      <c r="S13" s="106"/>
      <c r="T13" s="349" t="s">
        <v>94</v>
      </c>
      <c r="U13" s="350"/>
      <c r="V13" s="106"/>
      <c r="W13" s="108"/>
      <c r="X13" s="106"/>
      <c r="Y13" s="106"/>
      <c r="Z13" s="107"/>
      <c r="AA13" s="170"/>
    </row>
    <row r="14" spans="2:27" x14ac:dyDescent="0.25">
      <c r="B14" s="174"/>
      <c r="C14" s="140" t="s">
        <v>29</v>
      </c>
      <c r="D14" s="141"/>
      <c r="E14" s="142"/>
      <c r="F14" s="143"/>
      <c r="G14" s="144"/>
      <c r="H14" s="145"/>
      <c r="I14" s="142"/>
      <c r="J14" s="143"/>
      <c r="K14" s="146"/>
      <c r="L14" s="145"/>
      <c r="M14" s="147"/>
      <c r="N14" s="148"/>
      <c r="O14" s="148"/>
      <c r="P14" s="148"/>
      <c r="Q14" s="148"/>
      <c r="R14" s="148"/>
      <c r="S14" s="27"/>
      <c r="T14" s="351"/>
      <c r="U14" s="352"/>
      <c r="V14" s="106"/>
      <c r="W14" s="108"/>
      <c r="X14" s="106"/>
      <c r="Y14" s="106"/>
      <c r="Z14" s="107"/>
      <c r="AA14" s="170"/>
    </row>
    <row r="15" spans="2:27" ht="16.5" thickBot="1" x14ac:dyDescent="0.3">
      <c r="B15" s="174"/>
      <c r="C15" s="4" t="s">
        <v>35</v>
      </c>
      <c r="D15" s="5" t="s">
        <v>36</v>
      </c>
      <c r="E15" s="6">
        <v>8</v>
      </c>
      <c r="F15" s="7">
        <v>30</v>
      </c>
      <c r="G15" s="8"/>
      <c r="H15" s="9"/>
      <c r="I15" s="6"/>
      <c r="J15" s="7"/>
      <c r="K15" s="10">
        <v>17</v>
      </c>
      <c r="L15" s="11">
        <v>0</v>
      </c>
      <c r="M15" s="12">
        <v>8.5</v>
      </c>
      <c r="N15" s="13">
        <v>0.5</v>
      </c>
      <c r="O15" s="13">
        <v>8</v>
      </c>
      <c r="P15" s="35"/>
      <c r="Q15" s="14"/>
      <c r="R15" s="36">
        <f>SUM(O15-7.5)</f>
        <v>0.5</v>
      </c>
      <c r="S15" s="15"/>
      <c r="T15" s="16">
        <v>0.5</v>
      </c>
      <c r="U15" s="17"/>
      <c r="V15" s="106"/>
      <c r="W15" s="105"/>
      <c r="X15" s="106"/>
      <c r="Y15" s="106"/>
      <c r="Z15" s="107"/>
      <c r="AA15" s="170"/>
    </row>
    <row r="16" spans="2:27" ht="16.899999999999999" customHeight="1" x14ac:dyDescent="0.25">
      <c r="B16" s="174"/>
      <c r="C16" s="149"/>
      <c r="D16" s="150"/>
      <c r="E16" s="153"/>
      <c r="F16" s="154"/>
      <c r="G16" s="155"/>
      <c r="H16" s="156"/>
      <c r="I16" s="153"/>
      <c r="J16" s="154"/>
      <c r="K16" s="157"/>
      <c r="L16" s="158"/>
      <c r="M16" s="159"/>
      <c r="N16" s="86"/>
      <c r="O16" s="159"/>
      <c r="P16" s="87"/>
      <c r="Q16" s="87"/>
      <c r="R16" s="86"/>
      <c r="S16" s="160"/>
      <c r="T16" s="90"/>
      <c r="U16" s="91"/>
      <c r="V16" s="106"/>
      <c r="W16" s="105" t="s">
        <v>13</v>
      </c>
      <c r="X16" s="106" t="s">
        <v>27</v>
      </c>
      <c r="Y16" s="106"/>
      <c r="Z16" s="107"/>
      <c r="AA16" s="170"/>
    </row>
    <row r="17" spans="2:27" ht="16.899999999999999" customHeight="1" x14ac:dyDescent="0.25">
      <c r="B17" s="174"/>
      <c r="C17" s="235">
        <f>D17</f>
        <v>44221</v>
      </c>
      <c r="D17" s="202">
        <v>44221</v>
      </c>
      <c r="E17" s="280"/>
      <c r="F17" s="281"/>
      <c r="G17" s="282"/>
      <c r="H17" s="283"/>
      <c r="I17" s="280"/>
      <c r="J17" s="281"/>
      <c r="K17" s="284"/>
      <c r="L17" s="285"/>
      <c r="M17" s="42">
        <f>((TIME(G17,H17,0)-TIME(E17,F17,0))+(TIME(K17,L17,0)-TIME(I17,J17,0)))*24</f>
        <v>0</v>
      </c>
      <c r="N17" s="26"/>
      <c r="O17" s="42">
        <f>SUM(M17-N17)</f>
        <v>0</v>
      </c>
      <c r="P17" s="26"/>
      <c r="Q17" s="26"/>
      <c r="R17" s="197" t="str">
        <f t="shared" ref="R17:R23" si="0">IF(P17="TOIL", "Use TOIL column  →         ", IF(P17="F", "Use Flexi column →         ", IF(P17="UP", "Leave blank                      ",  "")))</f>
        <v/>
      </c>
      <c r="T17" s="92"/>
      <c r="U17" s="93"/>
      <c r="V17" s="106"/>
      <c r="W17" s="105" t="s">
        <v>14</v>
      </c>
      <c r="X17" s="106" t="s">
        <v>15</v>
      </c>
      <c r="Y17" s="106"/>
      <c r="Z17" s="107"/>
      <c r="AA17" s="170"/>
    </row>
    <row r="18" spans="2:27" ht="16.899999999999999" customHeight="1" x14ac:dyDescent="0.25">
      <c r="B18" s="174"/>
      <c r="C18" s="235">
        <f>C17+1</f>
        <v>44222</v>
      </c>
      <c r="D18" s="19" t="s">
        <v>46</v>
      </c>
      <c r="E18" s="280"/>
      <c r="F18" s="281"/>
      <c r="G18" s="282"/>
      <c r="H18" s="283"/>
      <c r="I18" s="280"/>
      <c r="J18" s="281"/>
      <c r="K18" s="284"/>
      <c r="L18" s="285"/>
      <c r="M18" s="42">
        <f t="shared" ref="M18:M23" si="1">((TIME(G18,H18,0)-TIME(E18,F18,0))+(TIME(K18,L18,0)-TIME(I18,J18,0)))*24</f>
        <v>0</v>
      </c>
      <c r="N18" s="286"/>
      <c r="O18" s="42">
        <f t="shared" ref="O18:O23" si="2">SUM(M18-N18)</f>
        <v>0</v>
      </c>
      <c r="P18" s="26"/>
      <c r="Q18" s="26"/>
      <c r="R18" s="197" t="str">
        <f t="shared" si="0"/>
        <v/>
      </c>
      <c r="T18" s="92"/>
      <c r="U18" s="93"/>
      <c r="V18" s="106"/>
      <c r="W18" s="105" t="s">
        <v>16</v>
      </c>
      <c r="X18" s="106" t="s">
        <v>37</v>
      </c>
      <c r="Y18" s="106"/>
      <c r="Z18" s="107"/>
      <c r="AA18" s="170"/>
    </row>
    <row r="19" spans="2:27" ht="16.899999999999999" customHeight="1" x14ac:dyDescent="0.25">
      <c r="B19" s="174"/>
      <c r="C19" s="235">
        <f t="shared" ref="C19:C23" si="3">C18+1</f>
        <v>44223</v>
      </c>
      <c r="D19" s="19" t="s">
        <v>47</v>
      </c>
      <c r="E19" s="280"/>
      <c r="F19" s="281"/>
      <c r="G19" s="282"/>
      <c r="H19" s="283"/>
      <c r="I19" s="280"/>
      <c r="J19" s="281"/>
      <c r="K19" s="284"/>
      <c r="L19" s="285"/>
      <c r="M19" s="42">
        <f t="shared" si="1"/>
        <v>0</v>
      </c>
      <c r="N19" s="286"/>
      <c r="O19" s="42">
        <f t="shared" si="2"/>
        <v>0</v>
      </c>
      <c r="P19" s="26"/>
      <c r="Q19" s="26"/>
      <c r="R19" s="197" t="str">
        <f t="shared" si="0"/>
        <v/>
      </c>
      <c r="T19" s="92"/>
      <c r="U19" s="93"/>
      <c r="V19" s="106"/>
      <c r="W19" s="105" t="s">
        <v>17</v>
      </c>
      <c r="X19" s="106" t="s">
        <v>28</v>
      </c>
      <c r="Y19" s="106"/>
      <c r="Z19" s="107"/>
      <c r="AA19" s="170"/>
    </row>
    <row r="20" spans="2:27" ht="16.899999999999999" customHeight="1" x14ac:dyDescent="0.25">
      <c r="B20" s="174"/>
      <c r="C20" s="235">
        <f t="shared" si="3"/>
        <v>44224</v>
      </c>
      <c r="D20" s="19" t="s">
        <v>48</v>
      </c>
      <c r="E20" s="280"/>
      <c r="F20" s="281"/>
      <c r="G20" s="282"/>
      <c r="H20" s="283"/>
      <c r="I20" s="280"/>
      <c r="J20" s="281"/>
      <c r="K20" s="284"/>
      <c r="L20" s="285"/>
      <c r="M20" s="42">
        <f t="shared" si="1"/>
        <v>0</v>
      </c>
      <c r="N20" s="286"/>
      <c r="O20" s="42">
        <f t="shared" si="2"/>
        <v>0</v>
      </c>
      <c r="P20" s="26"/>
      <c r="Q20" s="26"/>
      <c r="R20" s="197" t="str">
        <f t="shared" si="0"/>
        <v/>
      </c>
      <c r="T20" s="92"/>
      <c r="U20" s="93"/>
      <c r="V20" s="106"/>
      <c r="W20" s="105" t="s">
        <v>18</v>
      </c>
      <c r="X20" s="106" t="s">
        <v>19</v>
      </c>
      <c r="Y20" s="106"/>
      <c r="Z20" s="107"/>
      <c r="AA20" s="170"/>
    </row>
    <row r="21" spans="2:27" ht="16.899999999999999" customHeight="1" x14ac:dyDescent="0.25">
      <c r="B21" s="174"/>
      <c r="C21" s="235">
        <f t="shared" si="3"/>
        <v>44225</v>
      </c>
      <c r="D21" s="19" t="s">
        <v>42</v>
      </c>
      <c r="E21" s="280"/>
      <c r="F21" s="281"/>
      <c r="G21" s="282"/>
      <c r="H21" s="283"/>
      <c r="I21" s="280"/>
      <c r="J21" s="281"/>
      <c r="K21" s="284"/>
      <c r="L21" s="285"/>
      <c r="M21" s="42">
        <f t="shared" si="1"/>
        <v>0</v>
      </c>
      <c r="N21" s="286"/>
      <c r="O21" s="42">
        <f t="shared" si="2"/>
        <v>0</v>
      </c>
      <c r="P21" s="26"/>
      <c r="Q21" s="26"/>
      <c r="R21" s="197" t="str">
        <f t="shared" si="0"/>
        <v/>
      </c>
      <c r="T21" s="92"/>
      <c r="U21" s="93"/>
      <c r="V21" s="106"/>
      <c r="W21" s="105" t="s">
        <v>20</v>
      </c>
      <c r="X21" s="106" t="s">
        <v>21</v>
      </c>
      <c r="Y21" s="106"/>
      <c r="Z21" s="107"/>
      <c r="AA21" s="170"/>
    </row>
    <row r="22" spans="2:27" ht="16.899999999999999" customHeight="1" x14ac:dyDescent="0.25">
      <c r="B22" s="174"/>
      <c r="C22" s="235">
        <f t="shared" si="3"/>
        <v>44226</v>
      </c>
      <c r="D22" s="19" t="s">
        <v>43</v>
      </c>
      <c r="E22" s="20"/>
      <c r="F22" s="21"/>
      <c r="G22" s="22"/>
      <c r="H22" s="23"/>
      <c r="I22" s="20"/>
      <c r="J22" s="21"/>
      <c r="K22" s="24"/>
      <c r="L22" s="25"/>
      <c r="M22" s="42">
        <f t="shared" si="1"/>
        <v>0</v>
      </c>
      <c r="N22" s="26"/>
      <c r="O22" s="42">
        <f t="shared" si="2"/>
        <v>0</v>
      </c>
      <c r="P22" s="26"/>
      <c r="Q22" s="26"/>
      <c r="R22" s="197" t="str">
        <f t="shared" si="0"/>
        <v/>
      </c>
      <c r="T22" s="92"/>
      <c r="U22" s="93"/>
      <c r="V22" s="106"/>
      <c r="W22" s="105" t="s">
        <v>22</v>
      </c>
      <c r="X22" s="106" t="s">
        <v>23</v>
      </c>
      <c r="Y22" s="106"/>
      <c r="Z22" s="107"/>
      <c r="AA22" s="170"/>
    </row>
    <row r="23" spans="2:27" ht="16.899999999999999" customHeight="1" x14ac:dyDescent="0.25">
      <c r="B23" s="174"/>
      <c r="C23" s="235">
        <f t="shared" si="3"/>
        <v>44227</v>
      </c>
      <c r="D23" s="19" t="s">
        <v>44</v>
      </c>
      <c r="E23" s="20"/>
      <c r="F23" s="21"/>
      <c r="G23" s="22"/>
      <c r="H23" s="23"/>
      <c r="I23" s="20"/>
      <c r="J23" s="21"/>
      <c r="K23" s="24"/>
      <c r="L23" s="25"/>
      <c r="M23" s="42">
        <f t="shared" si="1"/>
        <v>0</v>
      </c>
      <c r="N23" s="26"/>
      <c r="O23" s="42">
        <f t="shared" si="2"/>
        <v>0</v>
      </c>
      <c r="P23" s="26"/>
      <c r="Q23" s="26"/>
      <c r="R23" s="197" t="str">
        <f t="shared" si="0"/>
        <v/>
      </c>
      <c r="T23" s="92"/>
      <c r="U23" s="93"/>
      <c r="V23" s="106"/>
      <c r="W23" s="105" t="s">
        <v>24</v>
      </c>
      <c r="X23" s="106" t="s">
        <v>33</v>
      </c>
      <c r="Y23" s="106"/>
      <c r="Z23" s="107"/>
      <c r="AA23" s="170"/>
    </row>
    <row r="24" spans="2:27" s="28" customFormat="1" ht="16.899999999999999" customHeight="1" x14ac:dyDescent="0.25">
      <c r="B24" s="187"/>
      <c r="C24" s="236"/>
      <c r="D24" s="39" t="s">
        <v>50</v>
      </c>
      <c r="E24" s="55"/>
      <c r="F24" s="56"/>
      <c r="G24" s="57"/>
      <c r="H24" s="58"/>
      <c r="I24" s="55"/>
      <c r="J24" s="56"/>
      <c r="K24" s="59"/>
      <c r="L24" s="60"/>
      <c r="M24" s="161"/>
      <c r="N24" s="45"/>
      <c r="O24" s="40">
        <f>SUM(O17:O23)</f>
        <v>0</v>
      </c>
      <c r="P24" s="61"/>
      <c r="Q24" s="40">
        <f>SUM(Q17:Q23)</f>
        <v>0</v>
      </c>
      <c r="R24" s="40">
        <f>SUM(O24-G$7)+Q24</f>
        <v>0</v>
      </c>
      <c r="S24" s="62"/>
      <c r="T24" s="88"/>
      <c r="U24" s="89"/>
      <c r="V24" s="113"/>
      <c r="W24" s="105" t="s">
        <v>55</v>
      </c>
      <c r="X24" s="106" t="s">
        <v>53</v>
      </c>
      <c r="Y24" s="106"/>
      <c r="Z24" s="107"/>
      <c r="AA24" s="175"/>
    </row>
    <row r="25" spans="2:27" ht="16.899999999999999" customHeight="1" x14ac:dyDescent="0.25">
      <c r="B25" s="174"/>
      <c r="C25" s="235"/>
      <c r="D25" s="19"/>
      <c r="E25" s="63"/>
      <c r="F25" s="64"/>
      <c r="G25" s="65"/>
      <c r="H25" s="66"/>
      <c r="I25" s="63"/>
      <c r="J25" s="64"/>
      <c r="K25" s="67"/>
      <c r="L25" s="68"/>
      <c r="M25" s="42"/>
      <c r="N25" s="41"/>
      <c r="O25" s="42"/>
      <c r="P25" s="69"/>
      <c r="Q25" s="69"/>
      <c r="R25" s="41"/>
      <c r="S25" s="27"/>
      <c r="T25" s="94"/>
      <c r="U25" s="95"/>
      <c r="V25" s="106"/>
      <c r="W25" s="105" t="s">
        <v>62</v>
      </c>
      <c r="X25" s="106" t="s">
        <v>49</v>
      </c>
      <c r="Y25" s="113"/>
      <c r="Z25" s="115"/>
      <c r="AA25" s="170"/>
    </row>
    <row r="26" spans="2:27" ht="16.899999999999999" customHeight="1" thickBot="1" x14ac:dyDescent="0.3">
      <c r="B26" s="174"/>
      <c r="C26" s="235">
        <f>C23+1</f>
        <v>44228</v>
      </c>
      <c r="D26" s="19" t="s">
        <v>45</v>
      </c>
      <c r="E26" s="280"/>
      <c r="F26" s="281"/>
      <c r="G26" s="282"/>
      <c r="H26" s="283"/>
      <c r="I26" s="280"/>
      <c r="J26" s="281"/>
      <c r="K26" s="284"/>
      <c r="L26" s="285"/>
      <c r="M26" s="42">
        <f t="shared" ref="M26:M32" si="4">((TIME(G26,H26,0)-TIME(E26,F26,0))+(TIME(K26,L26,0)-TIME(I26,J26,0)))*24</f>
        <v>0</v>
      </c>
      <c r="N26" s="286"/>
      <c r="O26" s="42">
        <f t="shared" ref="O26:O31" si="5">SUM(M26-N26)</f>
        <v>0</v>
      </c>
      <c r="P26" s="26"/>
      <c r="Q26" s="26"/>
      <c r="R26" s="197" t="str">
        <f t="shared" ref="R26:R32" si="6">IF(P26="TOIL", "Use TOIL column  →         ", IF(P26="F", "Use Flexi column →         ", IF(P26="UP", "Leave blank                      ",  "")))</f>
        <v/>
      </c>
      <c r="T26" s="92"/>
      <c r="U26" s="93"/>
      <c r="V26" s="106"/>
      <c r="W26" s="122"/>
      <c r="X26" s="120"/>
      <c r="Y26" s="120"/>
      <c r="Z26" s="121"/>
      <c r="AA26" s="170"/>
    </row>
    <row r="27" spans="2:27" ht="16.899999999999999" customHeight="1" thickBot="1" x14ac:dyDescent="0.3">
      <c r="B27" s="174"/>
      <c r="C27" s="235">
        <f>C26+1</f>
        <v>44229</v>
      </c>
      <c r="D27" s="19" t="s">
        <v>46</v>
      </c>
      <c r="E27" s="280"/>
      <c r="F27" s="281"/>
      <c r="G27" s="282"/>
      <c r="H27" s="283"/>
      <c r="I27" s="280"/>
      <c r="J27" s="281"/>
      <c r="K27" s="284"/>
      <c r="L27" s="285"/>
      <c r="M27" s="42">
        <f t="shared" si="4"/>
        <v>0</v>
      </c>
      <c r="N27" s="286"/>
      <c r="O27" s="42">
        <f t="shared" si="5"/>
        <v>0</v>
      </c>
      <c r="P27" s="26"/>
      <c r="Q27" s="26"/>
      <c r="R27" s="197" t="str">
        <f t="shared" si="6"/>
        <v/>
      </c>
      <c r="T27" s="92"/>
      <c r="U27" s="93"/>
      <c r="V27" s="106"/>
      <c r="W27" s="106"/>
      <c r="X27" s="106"/>
      <c r="Y27" s="106"/>
      <c r="Z27" s="106"/>
      <c r="AA27" s="170"/>
    </row>
    <row r="28" spans="2:27" ht="16.899999999999999" customHeight="1" x14ac:dyDescent="0.25">
      <c r="B28" s="174"/>
      <c r="C28" s="235">
        <f t="shared" ref="C28:C32" si="7">C27+1</f>
        <v>44230</v>
      </c>
      <c r="D28" s="19" t="s">
        <v>47</v>
      </c>
      <c r="E28" s="280"/>
      <c r="F28" s="281"/>
      <c r="G28" s="282"/>
      <c r="H28" s="283"/>
      <c r="I28" s="280"/>
      <c r="J28" s="281"/>
      <c r="K28" s="284"/>
      <c r="L28" s="285"/>
      <c r="M28" s="42">
        <f t="shared" si="4"/>
        <v>0</v>
      </c>
      <c r="N28" s="286"/>
      <c r="O28" s="42">
        <f t="shared" si="5"/>
        <v>0</v>
      </c>
      <c r="P28" s="26"/>
      <c r="Q28" s="26"/>
      <c r="R28" s="197" t="str">
        <f t="shared" si="6"/>
        <v/>
      </c>
      <c r="T28" s="92"/>
      <c r="U28" s="93"/>
      <c r="V28" s="106"/>
      <c r="W28" s="102"/>
      <c r="X28" s="103"/>
      <c r="Y28" s="103"/>
      <c r="Z28" s="104"/>
      <c r="AA28" s="170"/>
    </row>
    <row r="29" spans="2:27" ht="16.899999999999999" customHeight="1" x14ac:dyDescent="0.25">
      <c r="B29" s="174"/>
      <c r="C29" s="235">
        <f t="shared" si="7"/>
        <v>44231</v>
      </c>
      <c r="D29" s="19" t="s">
        <v>48</v>
      </c>
      <c r="E29" s="280"/>
      <c r="F29" s="281"/>
      <c r="G29" s="282"/>
      <c r="H29" s="283"/>
      <c r="I29" s="280"/>
      <c r="J29" s="281"/>
      <c r="K29" s="284"/>
      <c r="L29" s="285"/>
      <c r="M29" s="42">
        <f t="shared" si="4"/>
        <v>0</v>
      </c>
      <c r="N29" s="286"/>
      <c r="O29" s="42">
        <f t="shared" si="5"/>
        <v>0</v>
      </c>
      <c r="P29" s="26"/>
      <c r="Q29" s="26"/>
      <c r="R29" s="197" t="str">
        <f t="shared" si="6"/>
        <v/>
      </c>
      <c r="T29" s="92"/>
      <c r="U29" s="93"/>
      <c r="V29" s="106"/>
      <c r="W29" s="105"/>
      <c r="X29" s="106"/>
      <c r="Y29" s="106"/>
      <c r="Z29" s="107"/>
      <c r="AA29" s="170"/>
    </row>
    <row r="30" spans="2:27" ht="16.899999999999999" customHeight="1" x14ac:dyDescent="0.25">
      <c r="B30" s="174"/>
      <c r="C30" s="235">
        <f t="shared" si="7"/>
        <v>44232</v>
      </c>
      <c r="D30" s="19" t="s">
        <v>42</v>
      </c>
      <c r="E30" s="280"/>
      <c r="F30" s="281"/>
      <c r="G30" s="282"/>
      <c r="H30" s="283"/>
      <c r="I30" s="280"/>
      <c r="J30" s="281"/>
      <c r="K30" s="284"/>
      <c r="L30" s="285"/>
      <c r="M30" s="42">
        <f t="shared" si="4"/>
        <v>0</v>
      </c>
      <c r="N30" s="286"/>
      <c r="O30" s="42">
        <f t="shared" si="5"/>
        <v>0</v>
      </c>
      <c r="P30" s="26"/>
      <c r="Q30" s="26"/>
      <c r="R30" s="197" t="str">
        <f t="shared" si="6"/>
        <v/>
      </c>
      <c r="T30" s="92"/>
      <c r="U30" s="93"/>
      <c r="V30" s="106"/>
      <c r="W30" s="108"/>
      <c r="X30" s="106"/>
      <c r="Y30" s="106"/>
      <c r="Z30" s="107"/>
      <c r="AA30" s="170"/>
    </row>
    <row r="31" spans="2:27" ht="16.899999999999999" customHeight="1" x14ac:dyDescent="0.25">
      <c r="B31" s="174"/>
      <c r="C31" s="235">
        <f t="shared" si="7"/>
        <v>44233</v>
      </c>
      <c r="D31" s="19" t="s">
        <v>43</v>
      </c>
      <c r="E31" s="20"/>
      <c r="F31" s="21"/>
      <c r="G31" s="22"/>
      <c r="H31" s="23"/>
      <c r="I31" s="20"/>
      <c r="J31" s="21"/>
      <c r="K31" s="24"/>
      <c r="L31" s="25"/>
      <c r="M31" s="42">
        <f t="shared" si="4"/>
        <v>0</v>
      </c>
      <c r="N31" s="26"/>
      <c r="O31" s="42">
        <f t="shared" si="5"/>
        <v>0</v>
      </c>
      <c r="P31" s="26"/>
      <c r="Q31" s="26"/>
      <c r="R31" s="197" t="str">
        <f t="shared" si="6"/>
        <v/>
      </c>
      <c r="T31" s="92"/>
      <c r="U31" s="93"/>
      <c r="V31" s="106"/>
      <c r="W31" s="109" t="s">
        <v>38</v>
      </c>
      <c r="X31" s="110"/>
      <c r="Y31" s="111"/>
      <c r="Z31" s="107"/>
      <c r="AA31" s="170"/>
    </row>
    <row r="32" spans="2:27" ht="16.899999999999999" customHeight="1" x14ac:dyDescent="0.25">
      <c r="B32" s="174"/>
      <c r="C32" s="235">
        <f t="shared" si="7"/>
        <v>44234</v>
      </c>
      <c r="D32" s="19" t="s">
        <v>44</v>
      </c>
      <c r="E32" s="20"/>
      <c r="F32" s="21"/>
      <c r="G32" s="22"/>
      <c r="H32" s="23"/>
      <c r="I32" s="20"/>
      <c r="J32" s="21"/>
      <c r="K32" s="24"/>
      <c r="L32" s="25"/>
      <c r="M32" s="42">
        <f t="shared" si="4"/>
        <v>0</v>
      </c>
      <c r="N32" s="26"/>
      <c r="O32" s="42">
        <f>M32</f>
        <v>0</v>
      </c>
      <c r="P32" s="26"/>
      <c r="Q32" s="26"/>
      <c r="R32" s="197" t="str">
        <f t="shared" si="6"/>
        <v/>
      </c>
      <c r="T32" s="92"/>
      <c r="U32" s="93"/>
      <c r="V32" s="106"/>
      <c r="W32" s="109" t="s">
        <v>25</v>
      </c>
      <c r="X32" s="110"/>
      <c r="Y32" s="111"/>
      <c r="Z32" s="107"/>
      <c r="AA32" s="170"/>
    </row>
    <row r="33" spans="2:27" s="28" customFormat="1" ht="16.899999999999999" customHeight="1" thickBot="1" x14ac:dyDescent="0.3">
      <c r="B33" s="187"/>
      <c r="C33" s="236"/>
      <c r="D33" s="39" t="s">
        <v>50</v>
      </c>
      <c r="E33" s="55"/>
      <c r="F33" s="56"/>
      <c r="G33" s="57"/>
      <c r="H33" s="58"/>
      <c r="I33" s="55"/>
      <c r="J33" s="56"/>
      <c r="K33" s="59"/>
      <c r="L33" s="60"/>
      <c r="M33" s="161"/>
      <c r="N33" s="45"/>
      <c r="O33" s="40">
        <f>SUM(O26:O32)</f>
        <v>0</v>
      </c>
      <c r="P33" s="70"/>
      <c r="Q33" s="40">
        <f>SUM(Q26:Q32)</f>
        <v>0</v>
      </c>
      <c r="R33" s="40">
        <f>SUM(O33-G$7)+Q33</f>
        <v>0</v>
      </c>
      <c r="S33" s="62"/>
      <c r="T33" s="88"/>
      <c r="U33" s="89"/>
      <c r="V33" s="113"/>
      <c r="W33" s="112"/>
      <c r="X33" s="113"/>
      <c r="Y33" s="114"/>
      <c r="Z33" s="115"/>
      <c r="AA33" s="175"/>
    </row>
    <row r="34" spans="2:27" ht="16.899999999999999" customHeight="1" x14ac:dyDescent="0.25">
      <c r="B34" s="174"/>
      <c r="C34" s="235"/>
      <c r="D34" s="19"/>
      <c r="E34" s="63"/>
      <c r="F34" s="64"/>
      <c r="G34" s="65"/>
      <c r="H34" s="66"/>
      <c r="I34" s="63"/>
      <c r="J34" s="64"/>
      <c r="K34" s="67"/>
      <c r="L34" s="68"/>
      <c r="M34" s="42"/>
      <c r="N34" s="41"/>
      <c r="O34" s="42"/>
      <c r="P34" s="71"/>
      <c r="Q34" s="71"/>
      <c r="R34" s="41"/>
      <c r="S34" s="27"/>
      <c r="T34" s="96"/>
      <c r="U34" s="95"/>
      <c r="V34" s="106"/>
      <c r="W34" s="108"/>
      <c r="X34" s="116" t="s">
        <v>84</v>
      </c>
      <c r="Y34" s="353"/>
      <c r="Z34" s="354"/>
      <c r="AA34" s="170"/>
    </row>
    <row r="35" spans="2:27" ht="16.899999999999999" customHeight="1" thickBot="1" x14ac:dyDescent="0.3">
      <c r="B35" s="174"/>
      <c r="C35" s="235">
        <f>C32+1</f>
        <v>44235</v>
      </c>
      <c r="D35" s="19" t="s">
        <v>45</v>
      </c>
      <c r="E35" s="280"/>
      <c r="F35" s="281"/>
      <c r="G35" s="282"/>
      <c r="H35" s="283"/>
      <c r="I35" s="280"/>
      <c r="J35" s="281"/>
      <c r="K35" s="284"/>
      <c r="L35" s="285"/>
      <c r="M35" s="42">
        <f t="shared" ref="M35:M41" si="8">((TIME(G35,H35,0)-TIME(E35,F35,0))+(TIME(K35,L35,0)-TIME(I35,J35,0)))*24</f>
        <v>0</v>
      </c>
      <c r="N35" s="286"/>
      <c r="O35" s="42">
        <f t="shared" ref="O35:O41" si="9">SUM(M35-N35)</f>
        <v>0</v>
      </c>
      <c r="P35" s="26"/>
      <c r="Q35" s="26"/>
      <c r="R35" s="197" t="str">
        <f t="shared" ref="R35:R41" si="10">IF(P35="TOIL", "Use TOIL column  →         ", IF(P35="F", "Use Flexi column →         ", IF(P35="UP", "Leave blank                      ",  "")))</f>
        <v/>
      </c>
      <c r="T35" s="92"/>
      <c r="U35" s="93"/>
      <c r="V35" s="106"/>
      <c r="W35" s="109"/>
      <c r="X35" s="117" t="s">
        <v>85</v>
      </c>
      <c r="Y35" s="355"/>
      <c r="Z35" s="356"/>
      <c r="AA35" s="170"/>
    </row>
    <row r="36" spans="2:27" ht="16.899999999999999" customHeight="1" thickBot="1" x14ac:dyDescent="0.3">
      <c r="B36" s="174"/>
      <c r="C36" s="235">
        <f>C35+1</f>
        <v>44236</v>
      </c>
      <c r="D36" s="19" t="s">
        <v>46</v>
      </c>
      <c r="E36" s="280"/>
      <c r="F36" s="281"/>
      <c r="G36" s="282"/>
      <c r="H36" s="283"/>
      <c r="I36" s="280"/>
      <c r="J36" s="281"/>
      <c r="K36" s="284"/>
      <c r="L36" s="285"/>
      <c r="M36" s="42">
        <f t="shared" si="8"/>
        <v>0</v>
      </c>
      <c r="N36" s="286"/>
      <c r="O36" s="42">
        <f t="shared" si="9"/>
        <v>0</v>
      </c>
      <c r="P36" s="26"/>
      <c r="Q36" s="26"/>
      <c r="R36" s="197" t="str">
        <f t="shared" si="10"/>
        <v/>
      </c>
      <c r="T36" s="92"/>
      <c r="U36" s="93"/>
      <c r="V36" s="106"/>
      <c r="W36" s="108"/>
      <c r="X36" s="106"/>
      <c r="Y36" s="111"/>
      <c r="Z36" s="107"/>
      <c r="AA36" s="170"/>
    </row>
    <row r="37" spans="2:27" ht="16.899999999999999" customHeight="1" x14ac:dyDescent="0.25">
      <c r="B37" s="174"/>
      <c r="C37" s="235">
        <f t="shared" ref="C37:C41" si="11">C36+1</f>
        <v>44237</v>
      </c>
      <c r="D37" s="19" t="s">
        <v>47</v>
      </c>
      <c r="E37" s="280"/>
      <c r="F37" s="281"/>
      <c r="G37" s="282"/>
      <c r="H37" s="283"/>
      <c r="I37" s="280"/>
      <c r="J37" s="281"/>
      <c r="K37" s="284"/>
      <c r="L37" s="285"/>
      <c r="M37" s="42">
        <f t="shared" si="8"/>
        <v>0</v>
      </c>
      <c r="N37" s="286"/>
      <c r="O37" s="42">
        <f t="shared" si="9"/>
        <v>0</v>
      </c>
      <c r="P37" s="26"/>
      <c r="Q37" s="26"/>
      <c r="R37" s="197" t="str">
        <f t="shared" si="10"/>
        <v/>
      </c>
      <c r="T37" s="92"/>
      <c r="U37" s="93"/>
      <c r="V37" s="106"/>
      <c r="W37" s="109"/>
      <c r="X37" s="116" t="s">
        <v>86</v>
      </c>
      <c r="Y37" s="345"/>
      <c r="Z37" s="346"/>
      <c r="AA37" s="170"/>
    </row>
    <row r="38" spans="2:27" ht="16.899999999999999" customHeight="1" thickBot="1" x14ac:dyDescent="0.3">
      <c r="B38" s="174"/>
      <c r="C38" s="235">
        <f t="shared" si="11"/>
        <v>44238</v>
      </c>
      <c r="D38" s="19" t="s">
        <v>48</v>
      </c>
      <c r="E38" s="280"/>
      <c r="F38" s="281"/>
      <c r="G38" s="282"/>
      <c r="H38" s="283"/>
      <c r="I38" s="280"/>
      <c r="J38" s="281"/>
      <c r="K38" s="284"/>
      <c r="L38" s="285"/>
      <c r="M38" s="42">
        <f t="shared" si="8"/>
        <v>0</v>
      </c>
      <c r="N38" s="286"/>
      <c r="O38" s="42">
        <f t="shared" si="9"/>
        <v>0</v>
      </c>
      <c r="P38" s="26"/>
      <c r="Q38" s="26"/>
      <c r="R38" s="197" t="str">
        <f t="shared" si="10"/>
        <v/>
      </c>
      <c r="T38" s="92"/>
      <c r="U38" s="93"/>
      <c r="V38" s="106"/>
      <c r="W38" s="105"/>
      <c r="X38" s="106"/>
      <c r="Y38" s="347"/>
      <c r="Z38" s="348"/>
      <c r="AA38" s="170"/>
    </row>
    <row r="39" spans="2:27" ht="16.899999999999999" customHeight="1" x14ac:dyDescent="0.25">
      <c r="B39" s="174"/>
      <c r="C39" s="235">
        <f t="shared" si="11"/>
        <v>44239</v>
      </c>
      <c r="D39" s="19" t="s">
        <v>42</v>
      </c>
      <c r="E39" s="280"/>
      <c r="F39" s="281"/>
      <c r="G39" s="282"/>
      <c r="H39" s="283"/>
      <c r="I39" s="280"/>
      <c r="J39" s="281"/>
      <c r="K39" s="284"/>
      <c r="L39" s="285"/>
      <c r="M39" s="42">
        <f t="shared" si="8"/>
        <v>0</v>
      </c>
      <c r="N39" s="286"/>
      <c r="O39" s="42">
        <f t="shared" si="9"/>
        <v>0</v>
      </c>
      <c r="P39" s="26"/>
      <c r="Q39" s="26"/>
      <c r="R39" s="197" t="str">
        <f t="shared" si="10"/>
        <v/>
      </c>
      <c r="T39" s="92"/>
      <c r="U39" s="93"/>
      <c r="V39" s="106"/>
      <c r="W39" s="109"/>
      <c r="X39" s="106"/>
      <c r="Y39" s="111"/>
      <c r="Z39" s="104"/>
      <c r="AA39" s="170"/>
    </row>
    <row r="40" spans="2:27" ht="16.899999999999999" customHeight="1" x14ac:dyDescent="0.25">
      <c r="B40" s="174"/>
      <c r="C40" s="235">
        <f t="shared" si="11"/>
        <v>44240</v>
      </c>
      <c r="D40" s="19" t="s">
        <v>43</v>
      </c>
      <c r="E40" s="20"/>
      <c r="F40" s="21"/>
      <c r="G40" s="22"/>
      <c r="H40" s="23"/>
      <c r="I40" s="20"/>
      <c r="J40" s="21"/>
      <c r="K40" s="24"/>
      <c r="L40" s="25"/>
      <c r="M40" s="42">
        <f t="shared" si="8"/>
        <v>0</v>
      </c>
      <c r="N40" s="26"/>
      <c r="O40" s="42">
        <f t="shared" si="9"/>
        <v>0</v>
      </c>
      <c r="P40" s="26"/>
      <c r="Q40" s="26"/>
      <c r="R40" s="197" t="str">
        <f t="shared" si="10"/>
        <v/>
      </c>
      <c r="T40" s="92"/>
      <c r="U40" s="93"/>
      <c r="V40" s="106"/>
      <c r="W40" s="108"/>
      <c r="X40" s="106"/>
      <c r="Y40" s="106"/>
      <c r="Z40" s="107"/>
      <c r="AA40" s="170"/>
    </row>
    <row r="41" spans="2:27" ht="16.899999999999999" customHeight="1" thickBot="1" x14ac:dyDescent="0.3">
      <c r="B41" s="174"/>
      <c r="C41" s="235">
        <f t="shared" si="11"/>
        <v>44241</v>
      </c>
      <c r="D41" s="19" t="s">
        <v>44</v>
      </c>
      <c r="E41" s="20"/>
      <c r="F41" s="21"/>
      <c r="G41" s="22"/>
      <c r="H41" s="23"/>
      <c r="I41" s="20"/>
      <c r="J41" s="21"/>
      <c r="K41" s="24"/>
      <c r="L41" s="25"/>
      <c r="M41" s="42">
        <f t="shared" si="8"/>
        <v>0</v>
      </c>
      <c r="N41" s="26"/>
      <c r="O41" s="42">
        <f t="shared" si="9"/>
        <v>0</v>
      </c>
      <c r="P41" s="26"/>
      <c r="Q41" s="26"/>
      <c r="R41" s="197" t="str">
        <f t="shared" si="10"/>
        <v/>
      </c>
      <c r="T41" s="92"/>
      <c r="U41" s="93"/>
      <c r="V41" s="106"/>
      <c r="W41" s="108"/>
      <c r="X41" s="106"/>
      <c r="Y41" s="106"/>
      <c r="Z41" s="107"/>
      <c r="AA41" s="170"/>
    </row>
    <row r="42" spans="2:27" s="28" customFormat="1" ht="16.899999999999999" customHeight="1" x14ac:dyDescent="0.25">
      <c r="B42" s="187"/>
      <c r="C42" s="236"/>
      <c r="D42" s="39" t="s">
        <v>50</v>
      </c>
      <c r="E42" s="55"/>
      <c r="F42" s="56"/>
      <c r="G42" s="57"/>
      <c r="H42" s="58"/>
      <c r="I42" s="55"/>
      <c r="J42" s="56"/>
      <c r="K42" s="59"/>
      <c r="L42" s="60"/>
      <c r="M42" s="161"/>
      <c r="N42" s="45"/>
      <c r="O42" s="40">
        <f>SUM(O35:O41)</f>
        <v>0</v>
      </c>
      <c r="P42" s="70"/>
      <c r="Q42" s="40">
        <f>SUM(Q35:Q41)</f>
        <v>0</v>
      </c>
      <c r="R42" s="40">
        <f>SUM(O42-G$7)+Q42</f>
        <v>0</v>
      </c>
      <c r="S42" s="62"/>
      <c r="T42" s="88"/>
      <c r="U42" s="89"/>
      <c r="V42" s="113"/>
      <c r="W42" s="112"/>
      <c r="X42" s="116" t="s">
        <v>82</v>
      </c>
      <c r="Y42" s="357"/>
      <c r="Z42" s="358"/>
      <c r="AA42" s="175"/>
    </row>
    <row r="43" spans="2:27" ht="16.899999999999999" customHeight="1" thickBot="1" x14ac:dyDescent="0.3">
      <c r="B43" s="174"/>
      <c r="C43" s="235"/>
      <c r="D43" s="19"/>
      <c r="E43" s="63"/>
      <c r="F43" s="64"/>
      <c r="G43" s="65"/>
      <c r="H43" s="66"/>
      <c r="I43" s="63"/>
      <c r="J43" s="64"/>
      <c r="K43" s="67"/>
      <c r="L43" s="68"/>
      <c r="M43" s="42"/>
      <c r="N43" s="41"/>
      <c r="O43" s="42"/>
      <c r="P43" s="71"/>
      <c r="Q43" s="71"/>
      <c r="R43" s="41"/>
      <c r="S43" s="27"/>
      <c r="T43" s="96"/>
      <c r="U43" s="95"/>
      <c r="V43" s="106"/>
      <c r="W43" s="108"/>
      <c r="X43" s="118" t="s">
        <v>83</v>
      </c>
      <c r="Y43" s="359"/>
      <c r="Z43" s="360"/>
      <c r="AA43" s="170"/>
    </row>
    <row r="44" spans="2:27" ht="16.899999999999999" customHeight="1" thickBot="1" x14ac:dyDescent="0.3">
      <c r="B44" s="174"/>
      <c r="C44" s="235">
        <f>C41+1</f>
        <v>44242</v>
      </c>
      <c r="D44" s="19" t="s">
        <v>45</v>
      </c>
      <c r="E44" s="280"/>
      <c r="F44" s="281"/>
      <c r="G44" s="282"/>
      <c r="H44" s="283"/>
      <c r="I44" s="280"/>
      <c r="J44" s="281"/>
      <c r="K44" s="284"/>
      <c r="L44" s="285"/>
      <c r="M44" s="42">
        <f t="shared" ref="M44:M50" si="12">((TIME(G44,H44,0)-TIME(E44,F44,0))+(TIME(K44,L44,0)-TIME(I44,J44,0)))*24</f>
        <v>0</v>
      </c>
      <c r="N44" s="286"/>
      <c r="O44" s="42">
        <f t="shared" ref="O44:O50" si="13">SUM(M44-N44)</f>
        <v>0</v>
      </c>
      <c r="P44" s="26"/>
      <c r="Q44" s="26"/>
      <c r="R44" s="197" t="str">
        <f t="shared" ref="R44:R50" si="14">IF(P44="TOIL", "Use TOIL column  →         ", IF(P44="F", "Use Flexi column →         ", IF(P44="UP", "Leave blank                      ",  "")))</f>
        <v/>
      </c>
      <c r="T44" s="92"/>
      <c r="U44" s="93"/>
      <c r="V44" s="106"/>
      <c r="W44" s="108"/>
      <c r="X44" s="106"/>
      <c r="Y44" s="106"/>
      <c r="Z44" s="107"/>
      <c r="AA44" s="170"/>
    </row>
    <row r="45" spans="2:27" ht="16.899999999999999" customHeight="1" x14ac:dyDescent="0.25">
      <c r="B45" s="174"/>
      <c r="C45" s="235">
        <f>C44+1</f>
        <v>44243</v>
      </c>
      <c r="D45" s="19" t="s">
        <v>46</v>
      </c>
      <c r="E45" s="280"/>
      <c r="F45" s="281"/>
      <c r="G45" s="282"/>
      <c r="H45" s="283"/>
      <c r="I45" s="280"/>
      <c r="J45" s="281"/>
      <c r="K45" s="284"/>
      <c r="L45" s="285"/>
      <c r="M45" s="42">
        <f t="shared" si="12"/>
        <v>0</v>
      </c>
      <c r="N45" s="286"/>
      <c r="O45" s="42">
        <f t="shared" si="13"/>
        <v>0</v>
      </c>
      <c r="P45" s="26"/>
      <c r="Q45" s="26"/>
      <c r="R45" s="197" t="str">
        <f t="shared" si="14"/>
        <v/>
      </c>
      <c r="T45" s="92"/>
      <c r="U45" s="93"/>
      <c r="V45" s="106"/>
      <c r="W45" s="109"/>
      <c r="X45" s="116" t="s">
        <v>86</v>
      </c>
      <c r="Y45" s="345"/>
      <c r="Z45" s="346"/>
      <c r="AA45" s="170"/>
    </row>
    <row r="46" spans="2:27" ht="16.899999999999999" customHeight="1" thickBot="1" x14ac:dyDescent="0.3">
      <c r="B46" s="174"/>
      <c r="C46" s="235">
        <f t="shared" ref="C46:C50" si="15">C45+1</f>
        <v>44244</v>
      </c>
      <c r="D46" s="19" t="s">
        <v>47</v>
      </c>
      <c r="E46" s="280"/>
      <c r="F46" s="281"/>
      <c r="G46" s="282"/>
      <c r="H46" s="283"/>
      <c r="I46" s="280"/>
      <c r="J46" s="281"/>
      <c r="K46" s="284"/>
      <c r="L46" s="285"/>
      <c r="M46" s="42">
        <f t="shared" si="12"/>
        <v>0</v>
      </c>
      <c r="N46" s="286"/>
      <c r="O46" s="42">
        <f t="shared" si="13"/>
        <v>0</v>
      </c>
      <c r="P46" s="26"/>
      <c r="Q46" s="26"/>
      <c r="R46" s="197" t="str">
        <f t="shared" si="14"/>
        <v/>
      </c>
      <c r="T46" s="92"/>
      <c r="U46" s="93"/>
      <c r="V46" s="106"/>
      <c r="W46" s="108"/>
      <c r="X46" s="106"/>
      <c r="Y46" s="347"/>
      <c r="Z46" s="348"/>
      <c r="AA46" s="170"/>
    </row>
    <row r="47" spans="2:27" ht="16.899999999999999" customHeight="1" thickBot="1" x14ac:dyDescent="0.3">
      <c r="B47" s="174"/>
      <c r="C47" s="235">
        <f t="shared" si="15"/>
        <v>44245</v>
      </c>
      <c r="D47" s="19" t="s">
        <v>48</v>
      </c>
      <c r="E47" s="280"/>
      <c r="F47" s="281"/>
      <c r="G47" s="282"/>
      <c r="H47" s="283"/>
      <c r="I47" s="280"/>
      <c r="J47" s="281"/>
      <c r="K47" s="284"/>
      <c r="L47" s="285"/>
      <c r="M47" s="42">
        <f t="shared" si="12"/>
        <v>0</v>
      </c>
      <c r="N47" s="286"/>
      <c r="O47" s="42">
        <f t="shared" si="13"/>
        <v>0</v>
      </c>
      <c r="P47" s="26"/>
      <c r="Q47" s="26"/>
      <c r="R47" s="197" t="str">
        <f t="shared" si="14"/>
        <v/>
      </c>
      <c r="T47" s="92"/>
      <c r="U47" s="93"/>
      <c r="V47" s="106"/>
      <c r="W47" s="119"/>
      <c r="X47" s="120"/>
      <c r="Y47" s="120"/>
      <c r="Z47" s="121"/>
      <c r="AA47" s="170"/>
    </row>
    <row r="48" spans="2:27" ht="16.899999999999999" customHeight="1" x14ac:dyDescent="0.25">
      <c r="B48" s="174"/>
      <c r="C48" s="235">
        <f t="shared" si="15"/>
        <v>44246</v>
      </c>
      <c r="D48" s="19" t="s">
        <v>42</v>
      </c>
      <c r="E48" s="280"/>
      <c r="F48" s="281"/>
      <c r="G48" s="282"/>
      <c r="H48" s="283"/>
      <c r="I48" s="280"/>
      <c r="J48" s="281"/>
      <c r="K48" s="284"/>
      <c r="L48" s="285"/>
      <c r="M48" s="42">
        <f t="shared" si="12"/>
        <v>0</v>
      </c>
      <c r="N48" s="286"/>
      <c r="O48" s="42">
        <f t="shared" si="13"/>
        <v>0</v>
      </c>
      <c r="P48" s="26"/>
      <c r="Q48" s="26"/>
      <c r="R48" s="197" t="str">
        <f t="shared" si="14"/>
        <v/>
      </c>
      <c r="T48" s="92"/>
      <c r="U48" s="93"/>
      <c r="V48" s="106"/>
      <c r="W48" s="106"/>
      <c r="X48" s="106"/>
      <c r="Y48" s="106"/>
      <c r="Z48" s="106"/>
      <c r="AA48" s="170"/>
    </row>
    <row r="49" spans="2:27" ht="16.899999999999999" customHeight="1" x14ac:dyDescent="0.25">
      <c r="B49" s="174"/>
      <c r="C49" s="235">
        <f t="shared" si="15"/>
        <v>44247</v>
      </c>
      <c r="D49" s="19" t="s">
        <v>43</v>
      </c>
      <c r="E49" s="20"/>
      <c r="F49" s="21"/>
      <c r="G49" s="22"/>
      <c r="H49" s="23"/>
      <c r="I49" s="20"/>
      <c r="J49" s="21"/>
      <c r="K49" s="24"/>
      <c r="L49" s="25"/>
      <c r="M49" s="42">
        <f t="shared" si="12"/>
        <v>0</v>
      </c>
      <c r="N49" s="26"/>
      <c r="O49" s="42">
        <f t="shared" si="13"/>
        <v>0</v>
      </c>
      <c r="P49" s="26"/>
      <c r="Q49" s="26"/>
      <c r="R49" s="197" t="str">
        <f t="shared" si="14"/>
        <v/>
      </c>
      <c r="T49" s="92"/>
      <c r="U49" s="93"/>
      <c r="V49" s="106"/>
      <c r="W49" s="106"/>
      <c r="X49" s="106"/>
      <c r="Y49" s="106"/>
      <c r="Z49" s="106"/>
      <c r="AA49" s="170"/>
    </row>
    <row r="50" spans="2:27" ht="16.899999999999999" customHeight="1" x14ac:dyDescent="0.25">
      <c r="B50" s="174"/>
      <c r="C50" s="235">
        <f t="shared" si="15"/>
        <v>44248</v>
      </c>
      <c r="D50" s="19" t="s">
        <v>44</v>
      </c>
      <c r="E50" s="20"/>
      <c r="F50" s="21"/>
      <c r="G50" s="22"/>
      <c r="H50" s="23"/>
      <c r="I50" s="20"/>
      <c r="J50" s="21"/>
      <c r="K50" s="24"/>
      <c r="L50" s="25"/>
      <c r="M50" s="42">
        <f t="shared" si="12"/>
        <v>0</v>
      </c>
      <c r="N50" s="26"/>
      <c r="O50" s="42">
        <f t="shared" si="13"/>
        <v>0</v>
      </c>
      <c r="P50" s="26"/>
      <c r="Q50" s="26"/>
      <c r="R50" s="197" t="str">
        <f t="shared" si="14"/>
        <v/>
      </c>
      <c r="T50" s="92"/>
      <c r="U50" s="93"/>
      <c r="V50" s="106"/>
      <c r="W50" s="106"/>
      <c r="X50" s="201"/>
      <c r="Y50" s="201"/>
      <c r="Z50" s="106"/>
      <c r="AA50" s="170"/>
    </row>
    <row r="51" spans="2:27" s="28" customFormat="1" ht="16.899999999999999" customHeight="1" x14ac:dyDescent="0.25">
      <c r="B51" s="187"/>
      <c r="C51" s="237"/>
      <c r="D51" s="38" t="s">
        <v>50</v>
      </c>
      <c r="E51" s="79"/>
      <c r="F51" s="80"/>
      <c r="G51" s="81"/>
      <c r="H51" s="82"/>
      <c r="I51" s="79"/>
      <c r="J51" s="80"/>
      <c r="K51" s="83"/>
      <c r="L51" s="84"/>
      <c r="M51" s="162"/>
      <c r="N51" s="46"/>
      <c r="O51" s="44">
        <f>SUM(O44:O50)</f>
        <v>0</v>
      </c>
      <c r="P51" s="85"/>
      <c r="Q51" s="40">
        <f>SUM(Q44:Q50)</f>
        <v>0</v>
      </c>
      <c r="R51" s="40">
        <f>SUM(O51-G$7)+Q51</f>
        <v>0</v>
      </c>
      <c r="S51" s="62"/>
      <c r="T51" s="88"/>
      <c r="U51" s="89"/>
      <c r="V51" s="113"/>
      <c r="W51" s="113"/>
      <c r="X51" s="198" t="s">
        <v>13</v>
      </c>
      <c r="Y51" s="200"/>
      <c r="Z51" s="113"/>
      <c r="AA51" s="175"/>
    </row>
    <row r="52" spans="2:27" ht="16.899999999999999" hidden="1" customHeight="1" x14ac:dyDescent="0.25">
      <c r="B52" s="174"/>
      <c r="C52" s="235"/>
      <c r="D52" s="19"/>
      <c r="E52" s="63"/>
      <c r="F52" s="64"/>
      <c r="G52" s="65"/>
      <c r="H52" s="66"/>
      <c r="I52" s="63"/>
      <c r="J52" s="64"/>
      <c r="K52" s="67"/>
      <c r="L52" s="68"/>
      <c r="M52" s="42"/>
      <c r="N52" s="41"/>
      <c r="O52" s="42"/>
      <c r="P52" s="41"/>
      <c r="Q52" s="41"/>
      <c r="R52" s="41"/>
      <c r="S52" s="27"/>
      <c r="T52" s="96"/>
      <c r="U52" s="95"/>
      <c r="V52" s="106"/>
      <c r="W52" s="106"/>
      <c r="X52" s="198" t="s">
        <v>14</v>
      </c>
      <c r="Y52" s="200">
        <f>SUMIF(P$17:P$59, "=C",Q$17:Q$59)</f>
        <v>0</v>
      </c>
      <c r="Z52" s="106"/>
      <c r="AA52" s="170"/>
    </row>
    <row r="53" spans="2:27" ht="16.899999999999999" hidden="1" customHeight="1" x14ac:dyDescent="0.25">
      <c r="B53" s="174"/>
      <c r="C53" s="235"/>
      <c r="D53" s="19"/>
      <c r="E53" s="20"/>
      <c r="F53" s="21"/>
      <c r="G53" s="22"/>
      <c r="H53" s="23"/>
      <c r="I53" s="20"/>
      <c r="J53" s="21"/>
      <c r="K53" s="24"/>
      <c r="L53" s="25"/>
      <c r="M53" s="42"/>
      <c r="N53" s="26"/>
      <c r="O53" s="42"/>
      <c r="P53" s="26"/>
      <c r="Q53" s="26"/>
      <c r="R53" s="197"/>
      <c r="T53" s="92"/>
      <c r="U53" s="93"/>
      <c r="V53" s="106"/>
      <c r="W53" s="106"/>
      <c r="X53" s="198" t="s">
        <v>16</v>
      </c>
      <c r="Y53" s="200">
        <f>SUMIF(P$17:P$59, "=ST",Q$17:Q$59)</f>
        <v>0</v>
      </c>
      <c r="Z53" s="106"/>
      <c r="AA53" s="170"/>
    </row>
    <row r="54" spans="2:27" ht="16.899999999999999" hidden="1" customHeight="1" x14ac:dyDescent="0.25">
      <c r="B54" s="174"/>
      <c r="C54" s="235"/>
      <c r="D54" s="19"/>
      <c r="E54" s="20"/>
      <c r="F54" s="21"/>
      <c r="G54" s="22"/>
      <c r="H54" s="23"/>
      <c r="I54" s="20"/>
      <c r="J54" s="21"/>
      <c r="K54" s="24"/>
      <c r="L54" s="25"/>
      <c r="M54" s="42"/>
      <c r="N54" s="26"/>
      <c r="O54" s="42"/>
      <c r="P54" s="26"/>
      <c r="Q54" s="26"/>
      <c r="R54" s="197"/>
      <c r="T54" s="92"/>
      <c r="U54" s="93"/>
      <c r="V54" s="106"/>
      <c r="W54" s="106"/>
      <c r="X54" s="198" t="s">
        <v>17</v>
      </c>
      <c r="Y54" s="200"/>
      <c r="Z54" s="106"/>
      <c r="AA54" s="170"/>
    </row>
    <row r="55" spans="2:27" ht="16.899999999999999" hidden="1" customHeight="1" x14ac:dyDescent="0.25">
      <c r="B55" s="174"/>
      <c r="C55" s="235"/>
      <c r="D55" s="19"/>
      <c r="E55" s="20"/>
      <c r="F55" s="21"/>
      <c r="G55" s="22"/>
      <c r="H55" s="23"/>
      <c r="I55" s="20"/>
      <c r="J55" s="21"/>
      <c r="K55" s="24"/>
      <c r="L55" s="25"/>
      <c r="M55" s="42"/>
      <c r="N55" s="26"/>
      <c r="O55" s="42"/>
      <c r="P55" s="26"/>
      <c r="Q55" s="26"/>
      <c r="R55" s="197"/>
      <c r="T55" s="92"/>
      <c r="U55" s="93"/>
      <c r="V55" s="106"/>
      <c r="W55" s="106"/>
      <c r="X55" s="198" t="s">
        <v>18</v>
      </c>
      <c r="Y55" s="200">
        <f>SUMIF(P$17:P$59, "=TR",Q$17:Q$59)</f>
        <v>0</v>
      </c>
      <c r="Z55" s="106"/>
      <c r="AA55" s="170"/>
    </row>
    <row r="56" spans="2:27" ht="16.899999999999999" hidden="1" customHeight="1" x14ac:dyDescent="0.25">
      <c r="B56" s="174"/>
      <c r="C56" s="235"/>
      <c r="D56" s="19"/>
      <c r="E56" s="20"/>
      <c r="F56" s="21"/>
      <c r="G56" s="22"/>
      <c r="H56" s="23"/>
      <c r="I56" s="20"/>
      <c r="J56" s="21"/>
      <c r="K56" s="24"/>
      <c r="L56" s="25"/>
      <c r="M56" s="42"/>
      <c r="N56" s="26"/>
      <c r="O56" s="42"/>
      <c r="P56" s="26"/>
      <c r="Q56" s="26"/>
      <c r="R56" s="197"/>
      <c r="T56" s="92"/>
      <c r="U56" s="93"/>
      <c r="V56" s="106"/>
      <c r="W56" s="106"/>
      <c r="X56" s="198" t="s">
        <v>20</v>
      </c>
      <c r="Y56" s="200">
        <f>SUMIF(P$17:P$59, "=O",Q$17:Q$59)</f>
        <v>0</v>
      </c>
      <c r="Z56" s="106"/>
      <c r="AA56" s="170"/>
    </row>
    <row r="57" spans="2:27" ht="16.899999999999999" hidden="1" customHeight="1" x14ac:dyDescent="0.25">
      <c r="B57" s="174"/>
      <c r="C57" s="235"/>
      <c r="D57" s="19"/>
      <c r="E57" s="20"/>
      <c r="F57" s="21"/>
      <c r="G57" s="22"/>
      <c r="H57" s="23"/>
      <c r="I57" s="20"/>
      <c r="J57" s="21"/>
      <c r="K57" s="24"/>
      <c r="L57" s="25"/>
      <c r="M57" s="42"/>
      <c r="N57" s="26"/>
      <c r="O57" s="42"/>
      <c r="P57" s="26"/>
      <c r="Q57" s="26"/>
      <c r="R57" s="197"/>
      <c r="T57" s="92"/>
      <c r="U57" s="93"/>
      <c r="V57" s="106"/>
      <c r="W57" s="106"/>
      <c r="X57" s="198" t="s">
        <v>22</v>
      </c>
      <c r="Y57" s="200"/>
      <c r="Z57" s="106"/>
      <c r="AA57" s="170"/>
    </row>
    <row r="58" spans="2:27" ht="16.899999999999999" hidden="1" customHeight="1" x14ac:dyDescent="0.25">
      <c r="B58" s="174"/>
      <c r="C58" s="235"/>
      <c r="D58" s="19"/>
      <c r="E58" s="20"/>
      <c r="F58" s="21"/>
      <c r="G58" s="22"/>
      <c r="H58" s="23"/>
      <c r="I58" s="20"/>
      <c r="J58" s="21"/>
      <c r="K58" s="24"/>
      <c r="L58" s="25"/>
      <c r="M58" s="42"/>
      <c r="N58" s="26"/>
      <c r="O58" s="42"/>
      <c r="P58" s="26"/>
      <c r="Q58" s="26"/>
      <c r="R58" s="197"/>
      <c r="T58" s="92"/>
      <c r="U58" s="93"/>
      <c r="V58" s="106"/>
      <c r="W58" s="106"/>
      <c r="X58" s="198" t="s">
        <v>24</v>
      </c>
      <c r="Y58" s="200">
        <f>SUMIF(P$17:P$59, "=WH",Q$17:Q$59)</f>
        <v>0</v>
      </c>
      <c r="Z58" s="106"/>
      <c r="AA58" s="170"/>
    </row>
    <row r="59" spans="2:27" ht="16.899999999999999" hidden="1" customHeight="1" x14ac:dyDescent="0.25">
      <c r="B59" s="174"/>
      <c r="C59" s="235"/>
      <c r="D59" s="19"/>
      <c r="E59" s="20"/>
      <c r="F59" s="21"/>
      <c r="G59" s="22"/>
      <c r="H59" s="23"/>
      <c r="I59" s="20"/>
      <c r="J59" s="21"/>
      <c r="K59" s="24"/>
      <c r="L59" s="25"/>
      <c r="M59" s="42"/>
      <c r="N59" s="26"/>
      <c r="O59" s="42"/>
      <c r="P59" s="26"/>
      <c r="Q59" s="26"/>
      <c r="R59" s="197"/>
      <c r="T59" s="92"/>
      <c r="U59" s="93"/>
      <c r="V59" s="106"/>
      <c r="W59" s="106"/>
      <c r="X59" s="198" t="s">
        <v>55</v>
      </c>
      <c r="Y59" s="200"/>
      <c r="Z59" s="106"/>
      <c r="AA59" s="170"/>
    </row>
    <row r="60" spans="2:27" s="28" customFormat="1" ht="16.899999999999999" hidden="1" customHeight="1" x14ac:dyDescent="0.25">
      <c r="B60" s="187"/>
      <c r="C60" s="237"/>
      <c r="D60" s="38"/>
      <c r="E60" s="79"/>
      <c r="F60" s="80"/>
      <c r="G60" s="81"/>
      <c r="H60" s="82"/>
      <c r="I60" s="79"/>
      <c r="J60" s="80"/>
      <c r="K60" s="83"/>
      <c r="L60" s="84"/>
      <c r="M60" s="162"/>
      <c r="N60" s="46"/>
      <c r="O60" s="44"/>
      <c r="P60" s="85"/>
      <c r="Q60" s="44"/>
      <c r="R60" s="44"/>
      <c r="S60" s="62"/>
      <c r="T60" s="151"/>
      <c r="U60" s="152"/>
      <c r="V60" s="113"/>
      <c r="W60" s="113"/>
      <c r="X60" s="198" t="s">
        <v>62</v>
      </c>
      <c r="Y60" s="200"/>
      <c r="Z60" s="113"/>
      <c r="AA60" s="175"/>
    </row>
    <row r="61" spans="2:27" s="28" customFormat="1" ht="16.899999999999999" customHeight="1" thickBot="1" x14ac:dyDescent="0.3">
      <c r="B61" s="187"/>
      <c r="C61" s="247"/>
      <c r="D61" s="167"/>
      <c r="E61" s="72"/>
      <c r="F61" s="73"/>
      <c r="G61" s="74"/>
      <c r="H61" s="75"/>
      <c r="I61" s="72"/>
      <c r="J61" s="73"/>
      <c r="K61" s="76"/>
      <c r="L61" s="77"/>
      <c r="M61" s="163"/>
      <c r="N61" s="164"/>
      <c r="O61" s="165"/>
      <c r="P61" s="166"/>
      <c r="Q61" s="165"/>
      <c r="R61" s="165"/>
      <c r="S61" s="78"/>
      <c r="T61" s="191"/>
      <c r="U61" s="192"/>
      <c r="V61" s="113"/>
      <c r="W61" s="113"/>
      <c r="X61" s="113"/>
      <c r="Y61" s="113"/>
      <c r="Z61" s="113"/>
      <c r="AA61" s="175"/>
    </row>
    <row r="62" spans="2:27" ht="16.5" thickBot="1" x14ac:dyDescent="0.3">
      <c r="B62" s="174"/>
      <c r="C62" s="106"/>
      <c r="D62" s="106"/>
      <c r="E62" s="168"/>
      <c r="F62" s="168"/>
      <c r="G62" s="168"/>
      <c r="H62" s="168"/>
      <c r="I62" s="168"/>
      <c r="J62" s="168"/>
      <c r="K62" s="168"/>
      <c r="L62" s="168"/>
      <c r="M62" s="176"/>
      <c r="N62" s="106"/>
      <c r="O62" s="106"/>
      <c r="P62" s="131"/>
      <c r="Q62" s="177"/>
      <c r="R62" s="178">
        <f>SUM(R17:R60)</f>
        <v>0</v>
      </c>
      <c r="S62" s="106"/>
      <c r="T62" s="106"/>
      <c r="U62" s="131"/>
      <c r="V62" s="106"/>
      <c r="W62" s="106"/>
      <c r="X62" s="106"/>
      <c r="Y62" s="106"/>
      <c r="Z62" s="106"/>
      <c r="AA62" s="170"/>
    </row>
    <row r="63" spans="2:27" ht="16.5" thickBot="1" x14ac:dyDescent="0.3">
      <c r="B63" s="174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17" t="s">
        <v>93</v>
      </c>
      <c r="O63" s="169">
        <f>SUM(O24+O33+O42+O51+O60)</f>
        <v>0</v>
      </c>
      <c r="P63" s="116" t="s">
        <v>80</v>
      </c>
      <c r="Q63" s="203">
        <f>SUMIF(P$17:P$59, "=A",Q$17:Q$59)</f>
        <v>0</v>
      </c>
      <c r="R63" s="131"/>
      <c r="S63" s="106"/>
      <c r="T63" s="203">
        <f>SUM(T17:T60)</f>
        <v>0</v>
      </c>
      <c r="U63" s="203">
        <f>SUM(U17:U60)</f>
        <v>0</v>
      </c>
      <c r="V63" s="111" t="s">
        <v>87</v>
      </c>
      <c r="W63" s="106"/>
      <c r="X63" s="106"/>
      <c r="Y63" s="106"/>
      <c r="Z63" s="106"/>
      <c r="AA63" s="170"/>
    </row>
    <row r="64" spans="2:27" ht="16.5" thickBot="1" x14ac:dyDescent="0.3">
      <c r="B64" s="174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16" t="s">
        <v>81</v>
      </c>
      <c r="Q64" s="203">
        <f>SUMIF(P$17:P$59, "=S ",Q$17:Q$59)</f>
        <v>0</v>
      </c>
      <c r="R64" s="131"/>
      <c r="S64" s="106"/>
      <c r="T64" s="203">
        <f>'Jan 2021'!T65</f>
        <v>0</v>
      </c>
      <c r="U64" s="203">
        <f>'Jan 2021'!U65</f>
        <v>0</v>
      </c>
      <c r="V64" s="110" t="s">
        <v>79</v>
      </c>
      <c r="W64" s="106"/>
      <c r="X64" s="106"/>
      <c r="Y64" s="106"/>
      <c r="Z64" s="106"/>
      <c r="AA64" s="170"/>
    </row>
    <row r="65" spans="2:27" ht="16.5" thickBot="1" x14ac:dyDescent="0.3">
      <c r="B65" s="174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17" t="s">
        <v>89</v>
      </c>
      <c r="Q65" s="203">
        <f>SUM(Y52,Y53,Y55,Y56,Y58)</f>
        <v>0</v>
      </c>
      <c r="R65" s="131"/>
      <c r="S65" s="106"/>
      <c r="T65" s="203">
        <f>IF(   (T63+T64) &gt; (  (10/37.5) * G7  ),  (  (10/37.5) * G7  ),            (T63+T64)     )</f>
        <v>0</v>
      </c>
      <c r="U65" s="203">
        <f>U63+U64</f>
        <v>0</v>
      </c>
      <c r="V65" s="114" t="s">
        <v>88</v>
      </c>
      <c r="W65" s="106"/>
      <c r="X65" s="106"/>
      <c r="Y65" s="106"/>
      <c r="Z65" s="106"/>
      <c r="AA65" s="170"/>
    </row>
    <row r="66" spans="2:27" x14ac:dyDescent="0.25">
      <c r="B66" s="174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16"/>
      <c r="P66" s="116" t="s">
        <v>57</v>
      </c>
      <c r="Q66" s="179">
        <f>SUM(O63,Q63,Q64,Q65)-M7</f>
        <v>0</v>
      </c>
      <c r="R66" s="131"/>
      <c r="S66" s="113"/>
      <c r="T66" s="193" t="str">
        <f>IF(   (T63+T64) &gt;(  (10/37.5) * G7  ), "Flexi-Time capped as over the maximum Flexi-Time that can be carried over to the next month", "" )</f>
        <v/>
      </c>
      <c r="U66" s="131"/>
      <c r="V66" s="106"/>
      <c r="W66" s="106"/>
      <c r="X66" s="106"/>
      <c r="Y66" s="106"/>
      <c r="Z66" s="106"/>
      <c r="AA66" s="170"/>
    </row>
    <row r="67" spans="2:27" x14ac:dyDescent="0.25">
      <c r="B67" s="180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2"/>
      <c r="O67" s="183"/>
      <c r="P67" s="184"/>
      <c r="Q67" s="194" t="str">
        <f>IF(Q66&lt;&gt;SUM(T63:U63), "'TOTAL FORWARD' different from 'This Month's Flexi-Time / TOIL'. The difference needs to be allocated as Flexi-Time or TOIL in columns 'T' and 'U'", "")</f>
        <v/>
      </c>
      <c r="R67" s="185"/>
      <c r="S67" s="181"/>
      <c r="T67" s="181"/>
      <c r="U67" s="185"/>
      <c r="V67" s="181"/>
      <c r="W67" s="181"/>
      <c r="X67" s="181"/>
      <c r="Y67" s="181"/>
      <c r="Z67" s="181"/>
      <c r="AA67" s="186"/>
    </row>
    <row r="68" spans="2:27" x14ac:dyDescent="0.25">
      <c r="N68" s="33"/>
      <c r="O68" s="43"/>
      <c r="Q68" s="32"/>
      <c r="S68" s="1"/>
    </row>
    <row r="69" spans="2:27" x14ac:dyDescent="0.25">
      <c r="M69" s="33"/>
      <c r="N69" s="33"/>
      <c r="O69" s="43"/>
      <c r="Q69" s="32"/>
      <c r="S69" s="1"/>
      <c r="T69" s="2"/>
      <c r="U69" s="1"/>
    </row>
    <row r="70" spans="2:27" x14ac:dyDescent="0.25">
      <c r="N70" s="33"/>
      <c r="O70" s="43"/>
      <c r="Q70" s="32"/>
      <c r="R70" s="1"/>
      <c r="S70" s="1"/>
      <c r="T70" s="2"/>
      <c r="U70" s="1"/>
    </row>
    <row r="71" spans="2:27" x14ac:dyDescent="0.25">
      <c r="Q71" s="32"/>
      <c r="R71" s="1"/>
      <c r="S71" s="1"/>
      <c r="T71" s="2"/>
      <c r="U71" s="1"/>
    </row>
    <row r="72" spans="2:27" x14ac:dyDescent="0.25">
      <c r="P72" s="32"/>
      <c r="R72" s="1"/>
      <c r="S72" s="1"/>
      <c r="T72" s="2"/>
      <c r="U72" s="1"/>
    </row>
    <row r="73" spans="2:27" x14ac:dyDescent="0.25">
      <c r="R73" s="32"/>
      <c r="S73" s="1"/>
    </row>
    <row r="96" spans="3:7" x14ac:dyDescent="0.25">
      <c r="C96" s="3"/>
      <c r="D96" s="3"/>
      <c r="E96" s="3"/>
      <c r="F96" s="3"/>
      <c r="G96" s="3"/>
    </row>
    <row r="97" spans="3:11" x14ac:dyDescent="0.25">
      <c r="C97" s="3"/>
      <c r="D97" s="3"/>
      <c r="E97" s="3"/>
      <c r="F97" s="3"/>
      <c r="G97" s="3"/>
    </row>
    <row r="98" spans="3:11" x14ac:dyDescent="0.25">
      <c r="C98" s="3"/>
      <c r="D98" s="3"/>
      <c r="E98" s="3"/>
      <c r="F98" s="3"/>
      <c r="G98" s="3"/>
    </row>
    <row r="99" spans="3:11" x14ac:dyDescent="0.25">
      <c r="C99" s="3"/>
      <c r="D99" s="3"/>
      <c r="E99" s="3"/>
      <c r="F99" s="3"/>
      <c r="G99" s="3"/>
    </row>
    <row r="100" spans="3:11" x14ac:dyDescent="0.25">
      <c r="C100" s="3"/>
      <c r="F100" s="3"/>
      <c r="G100" s="3"/>
    </row>
    <row r="101" spans="3:11" x14ac:dyDescent="0.25">
      <c r="C101" s="3"/>
      <c r="F101" s="3"/>
      <c r="G101" s="3"/>
    </row>
    <row r="102" spans="3:11" x14ac:dyDescent="0.25">
      <c r="C102" s="3"/>
      <c r="F102" s="3"/>
      <c r="G102" s="3"/>
    </row>
    <row r="103" spans="3:11" x14ac:dyDescent="0.25">
      <c r="C103" s="3"/>
      <c r="F103" s="3"/>
      <c r="G103" s="3"/>
    </row>
    <row r="104" spans="3:11" x14ac:dyDescent="0.25">
      <c r="C104" s="3"/>
      <c r="F104" s="3"/>
      <c r="G104" s="3"/>
    </row>
    <row r="105" spans="3:11" x14ac:dyDescent="0.25">
      <c r="C105" s="3"/>
      <c r="F105" s="3"/>
      <c r="G105" s="3"/>
    </row>
    <row r="106" spans="3:11" x14ac:dyDescent="0.25">
      <c r="C106" s="3"/>
      <c r="F106" s="3"/>
      <c r="G106" s="3"/>
    </row>
    <row r="107" spans="3:11" x14ac:dyDescent="0.25">
      <c r="C107" s="3"/>
      <c r="F107" s="3"/>
      <c r="G107" s="3"/>
    </row>
    <row r="108" spans="3:11" x14ac:dyDescent="0.25">
      <c r="C108" s="3"/>
      <c r="F108" s="3"/>
      <c r="G108" s="3"/>
    </row>
    <row r="109" spans="3:11" x14ac:dyDescent="0.25">
      <c r="C109" s="3"/>
      <c r="F109" s="3"/>
      <c r="G109" s="3"/>
    </row>
    <row r="110" spans="3:11" x14ac:dyDescent="0.25">
      <c r="C110" s="27"/>
      <c r="F110" s="27"/>
      <c r="G110" s="27"/>
      <c r="H110" s="195"/>
      <c r="I110" s="195"/>
      <c r="J110" s="195"/>
      <c r="K110" s="195"/>
    </row>
    <row r="111" spans="3:11" x14ac:dyDescent="0.25">
      <c r="C111" s="27"/>
      <c r="D111" s="196"/>
      <c r="E111" s="27"/>
      <c r="F111" s="27"/>
      <c r="G111" s="27"/>
      <c r="H111" s="195"/>
      <c r="I111" s="195"/>
      <c r="J111" s="195"/>
      <c r="K111" s="195"/>
    </row>
    <row r="112" spans="3:11" x14ac:dyDescent="0.25">
      <c r="C112" s="27"/>
      <c r="D112" s="196"/>
      <c r="E112" s="27"/>
      <c r="F112" s="27"/>
      <c r="G112" s="27"/>
      <c r="H112" s="195"/>
      <c r="I112" s="195"/>
      <c r="J112" s="195"/>
      <c r="K112" s="195"/>
    </row>
    <row r="113" spans="3:11" x14ac:dyDescent="0.25">
      <c r="C113" s="27"/>
      <c r="D113" s="196"/>
      <c r="E113" s="27"/>
      <c r="F113" s="27"/>
      <c r="G113" s="27"/>
      <c r="H113" s="195"/>
      <c r="I113" s="195"/>
      <c r="J113" s="195"/>
      <c r="K113" s="195"/>
    </row>
    <row r="114" spans="3:11" x14ac:dyDescent="0.25">
      <c r="C114" s="27"/>
      <c r="D114" s="196"/>
      <c r="E114" s="27"/>
      <c r="F114" s="27"/>
      <c r="G114" s="27"/>
      <c r="H114" s="195"/>
      <c r="I114" s="195"/>
      <c r="J114" s="195"/>
      <c r="K114" s="195"/>
    </row>
    <row r="115" spans="3:11" x14ac:dyDescent="0.25">
      <c r="C115" s="27"/>
      <c r="D115" s="196"/>
      <c r="E115" s="27"/>
      <c r="F115" s="27"/>
      <c r="G115" s="27"/>
      <c r="H115" s="195"/>
      <c r="I115" s="195"/>
      <c r="J115" s="195"/>
      <c r="K115" s="195"/>
    </row>
    <row r="116" spans="3:11" x14ac:dyDescent="0.25">
      <c r="C116" s="27"/>
      <c r="D116" s="196"/>
      <c r="E116" s="27"/>
      <c r="F116" s="27"/>
      <c r="G116" s="195"/>
      <c r="H116" s="195"/>
      <c r="I116" s="195"/>
      <c r="J116" s="195"/>
      <c r="K116" s="195"/>
    </row>
    <row r="117" spans="3:11" x14ac:dyDescent="0.25">
      <c r="C117" s="27"/>
      <c r="D117" s="196"/>
      <c r="E117" s="27"/>
      <c r="F117" s="27"/>
      <c r="G117" s="195"/>
      <c r="H117" s="195"/>
      <c r="I117" s="195"/>
      <c r="J117" s="195"/>
      <c r="K117" s="195"/>
    </row>
    <row r="118" spans="3:11" x14ac:dyDescent="0.25">
      <c r="C118" s="27"/>
      <c r="D118" s="196"/>
      <c r="E118" s="27"/>
      <c r="F118" s="27"/>
      <c r="G118" s="195"/>
      <c r="H118" s="195"/>
      <c r="I118" s="195"/>
      <c r="J118" s="195"/>
      <c r="K118" s="195"/>
    </row>
    <row r="119" spans="3:11" x14ac:dyDescent="0.25">
      <c r="C119" s="27"/>
      <c r="D119" s="196"/>
      <c r="E119" s="27"/>
      <c r="F119" s="27"/>
      <c r="G119" s="195"/>
      <c r="H119" s="195"/>
      <c r="I119" s="195"/>
      <c r="J119" s="195"/>
      <c r="K119" s="195"/>
    </row>
    <row r="120" spans="3:11" x14ac:dyDescent="0.25">
      <c r="C120" s="27"/>
      <c r="D120" s="196"/>
      <c r="E120" s="27"/>
      <c r="F120" s="27"/>
      <c r="G120" s="195"/>
      <c r="H120" s="195"/>
      <c r="I120" s="195"/>
      <c r="J120" s="195"/>
      <c r="K120" s="195"/>
    </row>
    <row r="121" spans="3:11" x14ac:dyDescent="0.25">
      <c r="C121" s="27"/>
      <c r="D121" s="27"/>
      <c r="E121" s="27"/>
      <c r="F121" s="27"/>
      <c r="G121" s="195"/>
      <c r="H121" s="195"/>
      <c r="I121" s="195"/>
      <c r="J121" s="195"/>
      <c r="K121" s="195"/>
    </row>
    <row r="122" spans="3:11" x14ac:dyDescent="0.25">
      <c r="C122" s="27"/>
      <c r="D122" s="196"/>
      <c r="E122" s="27"/>
      <c r="F122" s="27"/>
      <c r="G122" s="195"/>
      <c r="H122" s="195"/>
      <c r="I122" s="195"/>
      <c r="J122" s="195"/>
      <c r="K122" s="195"/>
    </row>
    <row r="123" spans="3:11" x14ac:dyDescent="0.25">
      <c r="C123" s="27"/>
      <c r="D123" s="196"/>
      <c r="E123" s="27"/>
      <c r="F123" s="27"/>
      <c r="G123" s="195"/>
      <c r="H123" s="195"/>
      <c r="I123" s="195"/>
      <c r="J123" s="195"/>
      <c r="K123" s="195"/>
    </row>
    <row r="124" spans="3:11" x14ac:dyDescent="0.25">
      <c r="C124" s="27"/>
      <c r="D124" s="196"/>
      <c r="E124" s="27"/>
      <c r="F124" s="27"/>
      <c r="G124" s="195"/>
      <c r="H124" s="195"/>
      <c r="I124" s="195"/>
      <c r="J124" s="195"/>
      <c r="K124" s="195"/>
    </row>
    <row r="125" spans="3:11" x14ac:dyDescent="0.25">
      <c r="C125" s="27"/>
      <c r="D125" s="196"/>
      <c r="E125" s="27"/>
      <c r="F125" s="27"/>
      <c r="G125" s="195"/>
      <c r="H125" s="195"/>
      <c r="I125" s="195"/>
      <c r="J125" s="195"/>
      <c r="K125" s="195"/>
    </row>
    <row r="126" spans="3:11" x14ac:dyDescent="0.25">
      <c r="C126" s="27"/>
      <c r="D126" s="196"/>
      <c r="E126" s="27"/>
      <c r="F126" s="27"/>
      <c r="G126" s="195"/>
      <c r="H126" s="195"/>
      <c r="I126" s="195"/>
      <c r="J126" s="195"/>
      <c r="K126" s="195"/>
    </row>
    <row r="127" spans="3:11" x14ac:dyDescent="0.25">
      <c r="C127" s="27"/>
      <c r="D127" s="196"/>
      <c r="E127" s="27"/>
      <c r="F127" s="27"/>
      <c r="G127" s="195"/>
      <c r="H127" s="195"/>
      <c r="I127" s="195"/>
      <c r="J127" s="195"/>
      <c r="K127" s="195"/>
    </row>
    <row r="128" spans="3:11" x14ac:dyDescent="0.25">
      <c r="C128" s="27"/>
      <c r="D128" s="196"/>
      <c r="E128" s="27"/>
      <c r="F128" s="27"/>
      <c r="G128" s="195"/>
      <c r="H128" s="195"/>
      <c r="I128" s="195"/>
      <c r="J128" s="195"/>
      <c r="K128" s="195"/>
    </row>
    <row r="129" spans="3:11" x14ac:dyDescent="0.25">
      <c r="C129" s="27"/>
      <c r="D129" s="196"/>
      <c r="E129" s="27"/>
      <c r="F129" s="27"/>
      <c r="G129" s="195"/>
      <c r="H129" s="195"/>
      <c r="I129" s="195"/>
      <c r="J129" s="195"/>
      <c r="K129" s="195"/>
    </row>
    <row r="130" spans="3:11" x14ac:dyDescent="0.25">
      <c r="C130" s="27"/>
      <c r="D130" s="196"/>
      <c r="E130" s="27"/>
      <c r="F130" s="27"/>
      <c r="G130" s="195"/>
      <c r="H130" s="195"/>
      <c r="I130" s="195"/>
      <c r="J130" s="195"/>
      <c r="K130" s="195"/>
    </row>
    <row r="131" spans="3:11" x14ac:dyDescent="0.25">
      <c r="C131" s="27"/>
      <c r="D131" s="196"/>
      <c r="E131" s="27"/>
      <c r="F131" s="27"/>
      <c r="G131" s="195"/>
      <c r="H131" s="195"/>
      <c r="I131" s="195"/>
      <c r="J131" s="195"/>
      <c r="K131" s="195"/>
    </row>
    <row r="132" spans="3:11" x14ac:dyDescent="0.25">
      <c r="C132" s="27"/>
      <c r="D132" s="27"/>
      <c r="E132" s="27"/>
      <c r="F132" s="27"/>
      <c r="G132" s="195"/>
      <c r="H132" s="195"/>
      <c r="I132" s="195"/>
      <c r="J132" s="195"/>
      <c r="K132" s="195"/>
    </row>
    <row r="133" spans="3:11" x14ac:dyDescent="0.25">
      <c r="C133" s="27"/>
      <c r="D133" s="196"/>
      <c r="E133" s="27"/>
      <c r="F133" s="27"/>
      <c r="G133" s="195"/>
      <c r="H133" s="195"/>
      <c r="I133" s="195"/>
      <c r="J133" s="195"/>
      <c r="K133" s="195"/>
    </row>
    <row r="134" spans="3:11" x14ac:dyDescent="0.25">
      <c r="C134" s="27"/>
      <c r="D134" s="196"/>
      <c r="E134" s="27"/>
      <c r="F134" s="27"/>
      <c r="G134" s="195"/>
      <c r="H134" s="195"/>
      <c r="I134" s="195"/>
      <c r="J134" s="195"/>
      <c r="K134" s="195"/>
    </row>
    <row r="135" spans="3:11" x14ac:dyDescent="0.25">
      <c r="C135" s="27"/>
      <c r="D135" s="196"/>
      <c r="E135" s="27"/>
      <c r="F135" s="27"/>
      <c r="G135" s="195"/>
      <c r="H135" s="195"/>
      <c r="I135" s="195"/>
      <c r="J135" s="195"/>
      <c r="K135" s="195"/>
    </row>
    <row r="136" spans="3:11" x14ac:dyDescent="0.25">
      <c r="C136" s="27"/>
      <c r="D136" s="196"/>
      <c r="E136" s="27"/>
      <c r="F136" s="27"/>
      <c r="G136" s="195"/>
      <c r="H136" s="195"/>
      <c r="I136" s="195"/>
      <c r="J136" s="195"/>
      <c r="K136" s="195"/>
    </row>
    <row r="137" spans="3:11" x14ac:dyDescent="0.25">
      <c r="C137" s="27"/>
      <c r="D137" s="196"/>
      <c r="E137" s="27"/>
      <c r="F137" s="27"/>
      <c r="G137" s="195"/>
      <c r="H137" s="195"/>
      <c r="I137" s="195"/>
      <c r="J137" s="195"/>
      <c r="K137" s="195"/>
    </row>
    <row r="138" spans="3:11" x14ac:dyDescent="0.25">
      <c r="C138" s="27"/>
      <c r="D138" s="196"/>
      <c r="E138" s="27"/>
      <c r="F138" s="27"/>
      <c r="G138" s="195"/>
      <c r="H138" s="195"/>
      <c r="I138" s="195"/>
      <c r="J138" s="195"/>
      <c r="K138" s="195"/>
    </row>
    <row r="139" spans="3:11" x14ac:dyDescent="0.25">
      <c r="C139" s="27"/>
      <c r="D139" s="196"/>
      <c r="E139" s="27"/>
      <c r="F139" s="27"/>
      <c r="G139" s="195"/>
      <c r="H139" s="195"/>
      <c r="I139" s="195"/>
      <c r="J139" s="195"/>
      <c r="K139" s="195"/>
    </row>
    <row r="140" spans="3:11" x14ac:dyDescent="0.25">
      <c r="C140" s="27"/>
      <c r="D140" s="196"/>
      <c r="E140" s="27"/>
      <c r="F140" s="27"/>
      <c r="G140" s="195"/>
      <c r="H140" s="195"/>
      <c r="I140" s="195"/>
      <c r="J140" s="195"/>
      <c r="K140" s="195"/>
    </row>
    <row r="141" spans="3:11" x14ac:dyDescent="0.25">
      <c r="C141" s="27"/>
      <c r="D141" s="196"/>
      <c r="E141" s="27"/>
      <c r="F141" s="27"/>
      <c r="G141" s="195"/>
      <c r="H141" s="195"/>
      <c r="I141" s="195"/>
      <c r="J141" s="195"/>
      <c r="K141" s="195"/>
    </row>
    <row r="142" spans="3:11" x14ac:dyDescent="0.25">
      <c r="C142" s="27"/>
      <c r="D142" s="196"/>
      <c r="E142" s="27"/>
      <c r="F142" s="27"/>
      <c r="G142" s="195"/>
      <c r="H142" s="195"/>
      <c r="I142" s="195"/>
      <c r="J142" s="195"/>
      <c r="K142" s="195"/>
    </row>
    <row r="143" spans="3:11" x14ac:dyDescent="0.25">
      <c r="C143" s="27"/>
      <c r="D143" s="27"/>
      <c r="E143" s="27"/>
      <c r="F143" s="27"/>
      <c r="G143" s="195"/>
      <c r="H143" s="195"/>
      <c r="I143" s="195"/>
      <c r="J143" s="195"/>
      <c r="K143" s="195"/>
    </row>
    <row r="144" spans="3:11" x14ac:dyDescent="0.25">
      <c r="C144" s="27"/>
      <c r="D144" s="196"/>
      <c r="E144" s="27"/>
      <c r="F144" s="27"/>
      <c r="G144" s="195"/>
      <c r="H144" s="195"/>
      <c r="I144" s="195"/>
      <c r="J144" s="195"/>
      <c r="K144" s="195"/>
    </row>
    <row r="145" spans="3:11" x14ac:dyDescent="0.25">
      <c r="C145" s="27"/>
      <c r="D145" s="196"/>
      <c r="E145" s="27"/>
      <c r="F145" s="27"/>
      <c r="G145" s="195"/>
      <c r="H145" s="195"/>
      <c r="I145" s="195"/>
      <c r="J145" s="195"/>
      <c r="K145" s="195"/>
    </row>
    <row r="146" spans="3:11" x14ac:dyDescent="0.25">
      <c r="C146" s="27"/>
      <c r="D146" s="196"/>
      <c r="E146" s="27"/>
      <c r="F146" s="27"/>
      <c r="G146" s="195"/>
      <c r="H146" s="195"/>
      <c r="I146" s="195"/>
      <c r="J146" s="195"/>
      <c r="K146" s="195"/>
    </row>
    <row r="147" spans="3:11" x14ac:dyDescent="0.25">
      <c r="C147" s="27"/>
      <c r="D147" s="196"/>
      <c r="E147" s="27"/>
      <c r="F147" s="27"/>
      <c r="G147" s="195"/>
      <c r="H147" s="195"/>
      <c r="I147" s="195"/>
      <c r="J147" s="195"/>
      <c r="K147" s="195"/>
    </row>
    <row r="148" spans="3:11" x14ac:dyDescent="0.25">
      <c r="C148" s="27"/>
      <c r="D148" s="196"/>
      <c r="E148" s="27"/>
      <c r="F148" s="27"/>
      <c r="G148" s="195"/>
      <c r="H148" s="195"/>
      <c r="I148" s="195"/>
      <c r="J148" s="195"/>
      <c r="K148" s="195"/>
    </row>
    <row r="149" spans="3:11" x14ac:dyDescent="0.25">
      <c r="C149" s="27"/>
      <c r="D149" s="196"/>
      <c r="E149" s="27"/>
      <c r="F149" s="27"/>
      <c r="G149" s="195"/>
      <c r="H149" s="195"/>
      <c r="I149" s="195"/>
      <c r="J149" s="195"/>
      <c r="K149" s="195"/>
    </row>
    <row r="150" spans="3:11" x14ac:dyDescent="0.25">
      <c r="C150" s="27"/>
      <c r="D150" s="196"/>
      <c r="E150" s="27"/>
      <c r="F150" s="27"/>
      <c r="G150" s="195"/>
      <c r="H150" s="195"/>
      <c r="I150" s="195"/>
      <c r="J150" s="195"/>
      <c r="K150" s="195"/>
    </row>
    <row r="151" spans="3:11" x14ac:dyDescent="0.25">
      <c r="C151" s="27"/>
      <c r="D151" s="196"/>
      <c r="E151" s="27"/>
      <c r="F151" s="27"/>
      <c r="G151" s="195"/>
      <c r="H151" s="195"/>
      <c r="I151" s="195"/>
      <c r="J151" s="195"/>
      <c r="K151" s="195"/>
    </row>
    <row r="152" spans="3:11" x14ac:dyDescent="0.25">
      <c r="C152" s="27"/>
      <c r="D152" s="196"/>
      <c r="E152" s="27"/>
      <c r="F152" s="27"/>
      <c r="G152" s="195"/>
      <c r="H152" s="195"/>
      <c r="I152" s="195"/>
      <c r="J152" s="195"/>
      <c r="K152" s="195"/>
    </row>
    <row r="153" spans="3:11" x14ac:dyDescent="0.25">
      <c r="C153" s="27"/>
      <c r="D153" s="196"/>
      <c r="E153" s="27"/>
      <c r="F153" s="27"/>
      <c r="G153" s="195"/>
      <c r="H153" s="195"/>
      <c r="I153" s="195"/>
      <c r="J153" s="195"/>
      <c r="K153" s="195"/>
    </row>
    <row r="154" spans="3:11" x14ac:dyDescent="0.25">
      <c r="C154" s="27"/>
      <c r="D154" s="27"/>
      <c r="E154" s="27"/>
      <c r="F154" s="27"/>
      <c r="G154" s="195"/>
      <c r="H154" s="195"/>
      <c r="I154" s="195"/>
      <c r="J154" s="195"/>
      <c r="K154" s="195"/>
    </row>
    <row r="155" spans="3:11" x14ac:dyDescent="0.25">
      <c r="C155" s="27"/>
      <c r="D155" s="27"/>
      <c r="E155" s="27"/>
      <c r="F155" s="27"/>
      <c r="G155" s="195"/>
      <c r="H155" s="195"/>
      <c r="I155" s="195"/>
      <c r="J155" s="195"/>
      <c r="K155" s="195"/>
    </row>
    <row r="156" spans="3:11" x14ac:dyDescent="0.25">
      <c r="C156" s="27"/>
      <c r="D156" s="27"/>
      <c r="E156" s="27"/>
      <c r="F156" s="27"/>
      <c r="G156" s="195"/>
      <c r="H156" s="195"/>
      <c r="I156" s="195"/>
      <c r="J156" s="195"/>
      <c r="K156" s="195"/>
    </row>
    <row r="157" spans="3:11" x14ac:dyDescent="0.25">
      <c r="C157" s="27"/>
      <c r="D157" s="27"/>
      <c r="E157" s="27"/>
      <c r="F157" s="27"/>
      <c r="G157" s="195"/>
      <c r="H157" s="195"/>
      <c r="I157" s="195"/>
      <c r="J157" s="195"/>
      <c r="K157" s="195"/>
    </row>
    <row r="158" spans="3:11" x14ac:dyDescent="0.25">
      <c r="C158" s="27"/>
      <c r="D158" s="27"/>
      <c r="E158" s="27"/>
      <c r="F158" s="27"/>
      <c r="G158" s="195"/>
      <c r="H158" s="195"/>
      <c r="I158" s="195"/>
      <c r="J158" s="195"/>
      <c r="K158" s="195"/>
    </row>
    <row r="159" spans="3:11" x14ac:dyDescent="0.25">
      <c r="C159" s="27"/>
      <c r="D159" s="27"/>
      <c r="E159" s="27"/>
      <c r="F159" s="27"/>
      <c r="G159" s="195"/>
      <c r="H159" s="195"/>
      <c r="I159" s="195"/>
      <c r="J159" s="195"/>
      <c r="K159" s="195"/>
    </row>
    <row r="160" spans="3:11" x14ac:dyDescent="0.25">
      <c r="C160" s="27"/>
      <c r="D160" s="27"/>
      <c r="E160" s="27"/>
      <c r="F160" s="27"/>
      <c r="G160" s="195"/>
      <c r="H160" s="195"/>
      <c r="I160" s="195"/>
      <c r="J160" s="195"/>
      <c r="K160" s="195"/>
    </row>
    <row r="161" spans="3:11" x14ac:dyDescent="0.25">
      <c r="C161" s="27"/>
      <c r="D161" s="27"/>
      <c r="E161" s="27"/>
      <c r="F161" s="27"/>
      <c r="G161" s="195"/>
      <c r="H161" s="195"/>
      <c r="I161" s="195"/>
      <c r="J161" s="195"/>
      <c r="K161" s="195"/>
    </row>
    <row r="162" spans="3:11" x14ac:dyDescent="0.25">
      <c r="C162" s="27"/>
      <c r="D162" s="27"/>
      <c r="E162" s="27"/>
      <c r="F162" s="27"/>
      <c r="G162" s="195"/>
      <c r="H162" s="195"/>
      <c r="I162" s="195"/>
      <c r="J162" s="195"/>
      <c r="K162" s="195"/>
    </row>
    <row r="163" spans="3:11" x14ac:dyDescent="0.25">
      <c r="C163" s="27"/>
      <c r="D163" s="27"/>
      <c r="E163" s="27"/>
      <c r="F163" s="27"/>
      <c r="G163" s="195"/>
      <c r="H163" s="195"/>
      <c r="I163" s="195"/>
      <c r="J163" s="195"/>
      <c r="K163" s="195"/>
    </row>
    <row r="164" spans="3:11" x14ac:dyDescent="0.25">
      <c r="C164" s="27"/>
      <c r="D164" s="27"/>
      <c r="E164" s="27"/>
      <c r="F164" s="27"/>
      <c r="G164" s="195"/>
      <c r="H164" s="195"/>
      <c r="I164" s="195"/>
      <c r="J164" s="195"/>
      <c r="K164" s="195"/>
    </row>
    <row r="165" spans="3:11" x14ac:dyDescent="0.25">
      <c r="C165" s="27"/>
      <c r="D165" s="27"/>
      <c r="E165" s="27"/>
      <c r="F165" s="27"/>
      <c r="G165" s="195"/>
      <c r="H165" s="195"/>
      <c r="I165" s="195"/>
      <c r="J165" s="195"/>
      <c r="K165" s="195"/>
    </row>
    <row r="166" spans="3:11" x14ac:dyDescent="0.25">
      <c r="C166" s="27"/>
      <c r="D166" s="27"/>
      <c r="E166" s="27"/>
      <c r="F166" s="27"/>
      <c r="G166" s="195"/>
      <c r="H166" s="195"/>
      <c r="I166" s="195"/>
      <c r="J166" s="195"/>
      <c r="K166" s="195"/>
    </row>
    <row r="167" spans="3:11" x14ac:dyDescent="0.25">
      <c r="C167" s="27"/>
      <c r="D167" s="27"/>
      <c r="E167" s="27"/>
      <c r="F167" s="27"/>
      <c r="G167" s="195"/>
      <c r="H167" s="195"/>
      <c r="I167" s="195"/>
      <c r="J167" s="195"/>
      <c r="K167" s="195"/>
    </row>
    <row r="168" spans="3:11" x14ac:dyDescent="0.25">
      <c r="C168" s="27"/>
      <c r="D168" s="27"/>
      <c r="E168" s="27"/>
      <c r="F168" s="27"/>
      <c r="G168" s="195"/>
      <c r="H168" s="195"/>
      <c r="I168" s="195"/>
      <c r="J168" s="195"/>
      <c r="K168" s="195"/>
    </row>
    <row r="169" spans="3:11" x14ac:dyDescent="0.25">
      <c r="C169" s="27"/>
      <c r="D169" s="27"/>
      <c r="E169" s="27"/>
      <c r="F169" s="27"/>
      <c r="G169" s="195"/>
      <c r="H169" s="195"/>
      <c r="I169" s="195"/>
      <c r="J169" s="195"/>
      <c r="K169" s="195"/>
    </row>
    <row r="170" spans="3:11" x14ac:dyDescent="0.25">
      <c r="C170" s="27"/>
      <c r="D170" s="27"/>
      <c r="E170" s="27"/>
      <c r="F170" s="27"/>
      <c r="G170" s="195"/>
      <c r="H170" s="195"/>
      <c r="I170" s="195"/>
      <c r="J170" s="195"/>
      <c r="K170" s="195"/>
    </row>
    <row r="171" spans="3:11" x14ac:dyDescent="0.25">
      <c r="C171" s="3"/>
      <c r="D171" s="3"/>
      <c r="E171" s="3"/>
      <c r="F171" s="3"/>
    </row>
    <row r="172" spans="3:11" x14ac:dyDescent="0.25">
      <c r="C172" s="3"/>
      <c r="D172" s="3"/>
      <c r="E172" s="3"/>
      <c r="F172" s="3"/>
    </row>
    <row r="173" spans="3:11" x14ac:dyDescent="0.25">
      <c r="C173" s="3"/>
      <c r="D173" s="3"/>
      <c r="E173" s="3"/>
      <c r="F173" s="3"/>
    </row>
    <row r="174" spans="3:11" x14ac:dyDescent="0.25">
      <c r="C174" s="3"/>
      <c r="D174" s="3"/>
      <c r="E174" s="3"/>
      <c r="F174" s="3"/>
    </row>
    <row r="175" spans="3:11" x14ac:dyDescent="0.25">
      <c r="C175" s="3"/>
      <c r="D175" s="3"/>
      <c r="E175" s="3"/>
      <c r="F175" s="3"/>
    </row>
    <row r="176" spans="3:11" x14ac:dyDescent="0.25">
      <c r="C176" s="3"/>
      <c r="D176" s="3"/>
      <c r="E176" s="3"/>
      <c r="F176" s="3"/>
    </row>
    <row r="177" spans="3:6" x14ac:dyDescent="0.25">
      <c r="C177" s="3"/>
      <c r="D177" s="3"/>
      <c r="E177" s="3"/>
      <c r="F177" s="3"/>
    </row>
  </sheetData>
  <mergeCells count="28">
    <mergeCell ref="Y34:Z35"/>
    <mergeCell ref="Y37:Z38"/>
    <mergeCell ref="Y42:Z43"/>
    <mergeCell ref="Y45:Z46"/>
    <mergeCell ref="W11:Z11"/>
    <mergeCell ref="T13:U14"/>
    <mergeCell ref="T10:T12"/>
    <mergeCell ref="U10:U12"/>
    <mergeCell ref="E11:F11"/>
    <mergeCell ref="G11:H11"/>
    <mergeCell ref="I11:J11"/>
    <mergeCell ref="K11:L11"/>
    <mergeCell ref="Q10:Q12"/>
    <mergeCell ref="C10:C12"/>
    <mergeCell ref="D10:D12"/>
    <mergeCell ref="E10:H10"/>
    <mergeCell ref="I10:L10"/>
    <mergeCell ref="P10:P12"/>
    <mergeCell ref="E12:F12"/>
    <mergeCell ref="G12:H12"/>
    <mergeCell ref="I12:J12"/>
    <mergeCell ref="K12:L12"/>
    <mergeCell ref="E9:L9"/>
    <mergeCell ref="C2:Z2"/>
    <mergeCell ref="C3:Z3"/>
    <mergeCell ref="D4:L5"/>
    <mergeCell ref="P5:Q5"/>
    <mergeCell ref="D6:L6"/>
  </mergeCells>
  <conditionalFormatting sqref="Q17">
    <cfRule type="expression" dxfId="71" priority="38">
      <formula>OR($P17="TOIL",$P17="F",$P17="UP")</formula>
    </cfRule>
  </conditionalFormatting>
  <conditionalFormatting sqref="Q18">
    <cfRule type="expression" dxfId="70" priority="37">
      <formula>OR($P18="TOIL",$P18="F",$P18="UP")</formula>
    </cfRule>
  </conditionalFormatting>
  <conditionalFormatting sqref="Q19">
    <cfRule type="expression" dxfId="69" priority="36">
      <formula>OR($P19="TOIL",$P19="F",$P19="UP")</formula>
    </cfRule>
  </conditionalFormatting>
  <conditionalFormatting sqref="Q20">
    <cfRule type="expression" dxfId="68" priority="35">
      <formula>OR($P20="TOIL",$P20="F",$P20="UP")</formula>
    </cfRule>
  </conditionalFormatting>
  <conditionalFormatting sqref="Q21">
    <cfRule type="expression" dxfId="67" priority="34">
      <formula>OR($P21="TOIL",$P21="F",$P21="UP")</formula>
    </cfRule>
  </conditionalFormatting>
  <conditionalFormatting sqref="Q22">
    <cfRule type="expression" dxfId="66" priority="33">
      <formula>OR($P22="TOIL",$P22="F",$P22="UP")</formula>
    </cfRule>
  </conditionalFormatting>
  <conditionalFormatting sqref="Q23">
    <cfRule type="expression" dxfId="65" priority="32">
      <formula>OR($P23="TOIL",$P23="F",$P23="UP")</formula>
    </cfRule>
  </conditionalFormatting>
  <conditionalFormatting sqref="Q26">
    <cfRule type="expression" dxfId="64" priority="31">
      <formula>OR($P26="TOIL",$P26="F",$P26="UP")</formula>
    </cfRule>
  </conditionalFormatting>
  <conditionalFormatting sqref="Q27">
    <cfRule type="expression" dxfId="63" priority="30">
      <formula>OR($P27="TOIL",$P27="F",$P27="UP")</formula>
    </cfRule>
  </conditionalFormatting>
  <conditionalFormatting sqref="Q28">
    <cfRule type="expression" dxfId="62" priority="29">
      <formula>OR($P28="TOIL",$P28="F",$P28="UP")</formula>
    </cfRule>
  </conditionalFormatting>
  <conditionalFormatting sqref="Q29">
    <cfRule type="expression" dxfId="61" priority="28">
      <formula>OR($P29="TOIL",$P29="F",$P29="UP")</formula>
    </cfRule>
  </conditionalFormatting>
  <conditionalFormatting sqref="Q30">
    <cfRule type="expression" dxfId="60" priority="27">
      <formula>OR($P30="TOIL",$P30="F",$P30="UP")</formula>
    </cfRule>
  </conditionalFormatting>
  <conditionalFormatting sqref="Q31">
    <cfRule type="expression" dxfId="59" priority="26">
      <formula>OR($P31="TOIL",$P31="F",$P31="UP")</formula>
    </cfRule>
  </conditionalFormatting>
  <conditionalFormatting sqref="Q32">
    <cfRule type="expression" dxfId="58" priority="25">
      <formula>OR($P32="TOIL",$P32="F",$P32="UP")</formula>
    </cfRule>
  </conditionalFormatting>
  <conditionalFormatting sqref="Q35">
    <cfRule type="expression" dxfId="57" priority="24">
      <formula>OR($P35="TOIL",$P35="F",$P35="UP")</formula>
    </cfRule>
  </conditionalFormatting>
  <conditionalFormatting sqref="Q36">
    <cfRule type="expression" dxfId="56" priority="23">
      <formula>OR($P36="TOIL",$P36="F",$P36="UP")</formula>
    </cfRule>
  </conditionalFormatting>
  <conditionalFormatting sqref="Q37">
    <cfRule type="expression" dxfId="55" priority="22">
      <formula>OR($P37="TOIL",$P37="F",$P37="UP")</formula>
    </cfRule>
  </conditionalFormatting>
  <conditionalFormatting sqref="Q38">
    <cfRule type="expression" dxfId="54" priority="21">
      <formula>OR($P38="TOIL",$P38="F",$P38="UP")</formula>
    </cfRule>
  </conditionalFormatting>
  <conditionalFormatting sqref="Q39">
    <cfRule type="expression" dxfId="53" priority="20">
      <formula>OR($P39="TOIL",$P39="F",$P39="UP")</formula>
    </cfRule>
  </conditionalFormatting>
  <conditionalFormatting sqref="Q40">
    <cfRule type="expression" dxfId="52" priority="19">
      <formula>OR($P40="TOIL",$P40="F",$P40="UP")</formula>
    </cfRule>
  </conditionalFormatting>
  <conditionalFormatting sqref="Q41">
    <cfRule type="expression" dxfId="51" priority="18">
      <formula>OR($P41="TOIL",$P41="F",$P41="UP")</formula>
    </cfRule>
  </conditionalFormatting>
  <conditionalFormatting sqref="Q44">
    <cfRule type="expression" dxfId="50" priority="17">
      <formula>OR($P44="TOIL",$P44="F",$P44="UP")</formula>
    </cfRule>
  </conditionalFormatting>
  <conditionalFormatting sqref="Q45">
    <cfRule type="expression" dxfId="49" priority="16">
      <formula>OR($P45="TOIL",$P45="F",$P45="UP")</formula>
    </cfRule>
  </conditionalFormatting>
  <conditionalFormatting sqref="Q46">
    <cfRule type="expression" dxfId="48" priority="15">
      <formula>OR($P46="TOIL",$P46="F",$P46="UP")</formula>
    </cfRule>
  </conditionalFormatting>
  <conditionalFormatting sqref="Q47">
    <cfRule type="expression" dxfId="47" priority="14">
      <formula>OR($P47="TOIL",$P47="F",$P47="UP")</formula>
    </cfRule>
  </conditionalFormatting>
  <conditionalFormatting sqref="Q48">
    <cfRule type="expression" dxfId="46" priority="13">
      <formula>OR($P48="TOIL",$P48="F",$P48="UP")</formula>
    </cfRule>
  </conditionalFormatting>
  <conditionalFormatting sqref="Q49">
    <cfRule type="expression" dxfId="45" priority="12">
      <formula>OR($P49="TOIL",$P49="F",$P49="UP")</formula>
    </cfRule>
  </conditionalFormatting>
  <conditionalFormatting sqref="Q50">
    <cfRule type="expression" dxfId="44" priority="11">
      <formula>OR($P50="TOIL",$P50="F",$P50="UP")</formula>
    </cfRule>
  </conditionalFormatting>
  <conditionalFormatting sqref="Q53">
    <cfRule type="expression" dxfId="43" priority="10">
      <formula>OR($P53="TOIL",$P53="F",$P53="UP")</formula>
    </cfRule>
  </conditionalFormatting>
  <conditionalFormatting sqref="Q54">
    <cfRule type="expression" dxfId="42" priority="9">
      <formula>OR($P54="TOIL",$P54="F",$P54="UP")</formula>
    </cfRule>
  </conditionalFormatting>
  <conditionalFormatting sqref="Q55">
    <cfRule type="expression" dxfId="41" priority="8">
      <formula>OR($P55="TOIL",$P55="F",$P55="UP")</formula>
    </cfRule>
  </conditionalFormatting>
  <conditionalFormatting sqref="Q56">
    <cfRule type="expression" dxfId="40" priority="7">
      <formula>OR($P56="TOIL",$P56="F",$P56="UP")</formula>
    </cfRule>
  </conditionalFormatting>
  <conditionalFormatting sqref="Q57">
    <cfRule type="expression" dxfId="39" priority="6">
      <formula>OR($P57="TOIL",$P57="F",$P57="UP")</formula>
    </cfRule>
  </conditionalFormatting>
  <conditionalFormatting sqref="Q58">
    <cfRule type="expression" dxfId="38" priority="5">
      <formula>OR($P58="TOIL",$P58="F",$P58="UP")</formula>
    </cfRule>
  </conditionalFormatting>
  <conditionalFormatting sqref="Q59">
    <cfRule type="expression" dxfId="37" priority="4">
      <formula>OR($P59="TOIL",$P59="F",$P59="UP")</formula>
    </cfRule>
  </conditionalFormatting>
  <conditionalFormatting sqref="T65">
    <cfRule type="expression" dxfId="36" priority="1">
      <formula>($T$63+$T$64)&gt;((10/37.5)*$G$7)</formula>
    </cfRule>
  </conditionalFormatting>
  <dataValidations count="1">
    <dataValidation type="list" allowBlank="1" showInputMessage="1" showErrorMessage="1" sqref="P17:P23 P53:P59 P44:P50 P35:P41 P26:P32">
      <formula1>$X$51:$X$60</formula1>
    </dataValidation>
  </dataValidations>
  <pageMargins left="0.23622047244094491" right="0.23622047244094491" top="0" bottom="0" header="0" footer="0"/>
  <pageSetup paperSize="9" scale="53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77"/>
  <sheetViews>
    <sheetView topLeftCell="A37" zoomScaleNormal="100" workbookViewId="0">
      <selection activeCell="D18" sqref="D18"/>
    </sheetView>
  </sheetViews>
  <sheetFormatPr defaultColWidth="4.85546875" defaultRowHeight="15.75" x14ac:dyDescent="0.25"/>
  <cols>
    <col min="1" max="1" width="1.140625" style="1" customWidth="1"/>
    <col min="2" max="2" width="1.7109375" style="1" customWidth="1"/>
    <col min="3" max="3" width="17.5703125" style="1" bestFit="1" customWidth="1"/>
    <col min="4" max="4" width="14" style="1" bestFit="1" customWidth="1"/>
    <col min="5" max="6" width="4" style="1" customWidth="1"/>
    <col min="7" max="7" width="6.42578125" style="1" bestFit="1" customWidth="1"/>
    <col min="8" max="10" width="4" style="1" customWidth="1"/>
    <col min="11" max="11" width="4.7109375" style="1" customWidth="1"/>
    <col min="12" max="12" width="6.42578125" style="1" customWidth="1"/>
    <col min="13" max="13" width="9.5703125" style="1" bestFit="1" customWidth="1"/>
    <col min="14" max="14" width="9.42578125" style="1" customWidth="1"/>
    <col min="15" max="15" width="16" style="1" bestFit="1" customWidth="1"/>
    <col min="16" max="16" width="12.7109375" style="2" customWidth="1"/>
    <col min="17" max="17" width="10.140625" style="2" customWidth="1"/>
    <col min="18" max="18" width="14.85546875" style="2" customWidth="1"/>
    <col min="19" max="19" width="1.7109375" style="3" customWidth="1"/>
    <col min="20" max="20" width="9.85546875" style="1" customWidth="1"/>
    <col min="21" max="21" width="10.42578125" style="2" customWidth="1"/>
    <col min="22" max="22" width="1.85546875" style="1" customWidth="1"/>
    <col min="23" max="23" width="8.85546875" style="1" customWidth="1"/>
    <col min="24" max="24" width="9.85546875" style="1" customWidth="1"/>
    <col min="25" max="25" width="11.28515625" style="1" customWidth="1"/>
    <col min="26" max="26" width="37.28515625" style="1" customWidth="1"/>
    <col min="27" max="27" width="2.28515625" style="1" customWidth="1"/>
    <col min="28" max="252" width="8.85546875" style="1" customWidth="1"/>
    <col min="253" max="253" width="10.85546875" style="1" bestFit="1" customWidth="1"/>
    <col min="254" max="254" width="9.28515625" style="1" bestFit="1" customWidth="1"/>
    <col min="255" max="256" width="0" style="1" hidden="1" customWidth="1"/>
    <col min="257" max="16384" width="4.85546875" style="1"/>
  </cols>
  <sheetData>
    <row r="1" spans="2:27" ht="8.25" customHeight="1" x14ac:dyDescent="0.25"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189"/>
      <c r="R1" s="189"/>
      <c r="S1" s="188"/>
      <c r="T1" s="188"/>
      <c r="U1" s="189"/>
      <c r="V1" s="188"/>
      <c r="W1" s="188"/>
      <c r="X1" s="188"/>
      <c r="Y1" s="188"/>
      <c r="Z1" s="188"/>
      <c r="AA1" s="188"/>
    </row>
    <row r="2" spans="2:27" x14ac:dyDescent="0.25">
      <c r="B2" s="174"/>
      <c r="C2" s="316" t="s">
        <v>78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7"/>
      <c r="T2" s="317"/>
      <c r="U2" s="317"/>
      <c r="V2" s="317"/>
      <c r="W2" s="317"/>
      <c r="X2" s="317"/>
      <c r="Y2" s="317"/>
      <c r="Z2" s="317"/>
      <c r="AA2" s="170"/>
    </row>
    <row r="3" spans="2:27" ht="16.5" thickBot="1" x14ac:dyDescent="0.3">
      <c r="B3" s="174"/>
      <c r="C3" s="316" t="s">
        <v>39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7"/>
      <c r="T3" s="317"/>
      <c r="U3" s="317"/>
      <c r="V3" s="317"/>
      <c r="W3" s="317"/>
      <c r="X3" s="317"/>
      <c r="Y3" s="317"/>
      <c r="Z3" s="317"/>
      <c r="AA3" s="170"/>
    </row>
    <row r="4" spans="2:27" x14ac:dyDescent="0.25">
      <c r="B4" s="174"/>
      <c r="C4" s="171" t="s">
        <v>0</v>
      </c>
      <c r="D4" s="361">
        <f>'Apr 2020'!D4:L5</f>
        <v>0</v>
      </c>
      <c r="E4" s="362"/>
      <c r="F4" s="362"/>
      <c r="G4" s="362"/>
      <c r="H4" s="362"/>
      <c r="I4" s="362"/>
      <c r="J4" s="362"/>
      <c r="K4" s="362"/>
      <c r="L4" s="363"/>
      <c r="M4" s="106"/>
      <c r="N4" s="106"/>
      <c r="O4" s="106"/>
      <c r="P4" s="131"/>
      <c r="Q4" s="131"/>
      <c r="R4" s="131"/>
      <c r="S4" s="106"/>
      <c r="T4" s="123" t="s">
        <v>30</v>
      </c>
      <c r="U4" s="124"/>
      <c r="V4" s="103"/>
      <c r="W4" s="103"/>
      <c r="X4" s="103"/>
      <c r="Y4" s="103"/>
      <c r="Z4" s="104"/>
      <c r="AA4" s="170"/>
    </row>
    <row r="5" spans="2:27" ht="16.5" thickBot="1" x14ac:dyDescent="0.3">
      <c r="B5" s="174"/>
      <c r="C5" s="171"/>
      <c r="D5" s="364"/>
      <c r="E5" s="365"/>
      <c r="F5" s="365"/>
      <c r="G5" s="365"/>
      <c r="H5" s="365"/>
      <c r="I5" s="365"/>
      <c r="J5" s="365"/>
      <c r="K5" s="365"/>
      <c r="L5" s="366"/>
      <c r="M5" s="106"/>
      <c r="N5" s="106"/>
      <c r="O5" s="171" t="s">
        <v>1</v>
      </c>
      <c r="P5" s="318">
        <f>C26</f>
        <v>44256</v>
      </c>
      <c r="Q5" s="318"/>
      <c r="R5" s="172"/>
      <c r="S5" s="106"/>
      <c r="T5" s="108" t="s">
        <v>31</v>
      </c>
      <c r="U5" s="131"/>
      <c r="V5" s="106"/>
      <c r="W5" s="106"/>
      <c r="X5" s="106"/>
      <c r="Y5" s="106"/>
      <c r="Z5" s="107"/>
      <c r="AA5" s="170"/>
    </row>
    <row r="6" spans="2:27" ht="16.5" thickBot="1" x14ac:dyDescent="0.3">
      <c r="B6" s="174"/>
      <c r="C6" s="171" t="s">
        <v>2</v>
      </c>
      <c r="D6" s="319">
        <f>'Apr 2020'!D6:L6</f>
        <v>0</v>
      </c>
      <c r="E6" s="320"/>
      <c r="F6" s="320"/>
      <c r="G6" s="320"/>
      <c r="H6" s="320"/>
      <c r="I6" s="320"/>
      <c r="J6" s="320"/>
      <c r="K6" s="320"/>
      <c r="L6" s="321"/>
      <c r="M6" s="106"/>
      <c r="N6" s="106"/>
      <c r="O6" s="106"/>
      <c r="P6" s="131"/>
      <c r="Q6" s="131"/>
      <c r="R6" s="131"/>
      <c r="S6" s="106"/>
      <c r="T6" s="108" t="s">
        <v>32</v>
      </c>
      <c r="U6" s="131"/>
      <c r="V6" s="106"/>
      <c r="W6" s="106"/>
      <c r="X6" s="106"/>
      <c r="Y6" s="106"/>
      <c r="Z6" s="107"/>
      <c r="AA6" s="170"/>
    </row>
    <row r="7" spans="2:27" ht="16.5" thickBot="1" x14ac:dyDescent="0.3">
      <c r="B7" s="174"/>
      <c r="C7" s="171" t="s">
        <v>26</v>
      </c>
      <c r="D7" s="106"/>
      <c r="E7" s="173"/>
      <c r="F7" s="106"/>
      <c r="G7" s="255">
        <f>'Feb 2021'!G7</f>
        <v>0</v>
      </c>
      <c r="H7" s="108" t="s">
        <v>3</v>
      </c>
      <c r="I7" s="106"/>
      <c r="J7" s="106"/>
      <c r="K7" s="106"/>
      <c r="L7" s="106"/>
      <c r="M7" s="254">
        <f>(G7/7)*COUNT(C17:C59)</f>
        <v>0</v>
      </c>
      <c r="N7" s="128"/>
      <c r="O7" s="106"/>
      <c r="P7" s="131"/>
      <c r="Q7" s="131"/>
      <c r="R7" s="131"/>
      <c r="S7" s="106"/>
      <c r="T7" s="108" t="s">
        <v>34</v>
      </c>
      <c r="U7" s="131"/>
      <c r="V7" s="106"/>
      <c r="W7" s="106"/>
      <c r="X7" s="106"/>
      <c r="Y7" s="106"/>
      <c r="Z7" s="107"/>
      <c r="AA7" s="170"/>
    </row>
    <row r="8" spans="2:27" ht="16.5" thickBot="1" x14ac:dyDescent="0.3">
      <c r="B8" s="174"/>
      <c r="C8" s="106"/>
      <c r="D8" s="106"/>
      <c r="E8" s="173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31"/>
      <c r="Q8" s="131"/>
      <c r="R8" s="131"/>
      <c r="S8" s="106"/>
      <c r="T8" s="126" t="s">
        <v>60</v>
      </c>
      <c r="U8" s="132"/>
      <c r="V8" s="120"/>
      <c r="W8" s="120"/>
      <c r="X8" s="120"/>
      <c r="Y8" s="120"/>
      <c r="Z8" s="121"/>
      <c r="AA8" s="170"/>
    </row>
    <row r="9" spans="2:27" ht="16.5" thickBot="1" x14ac:dyDescent="0.3">
      <c r="B9" s="174"/>
      <c r="C9" s="129"/>
      <c r="D9" s="106"/>
      <c r="E9" s="313" t="s">
        <v>61</v>
      </c>
      <c r="F9" s="314"/>
      <c r="G9" s="314"/>
      <c r="H9" s="314"/>
      <c r="I9" s="314"/>
      <c r="J9" s="314"/>
      <c r="K9" s="314"/>
      <c r="L9" s="315"/>
      <c r="M9" s="106"/>
      <c r="N9" s="106"/>
      <c r="O9" s="106"/>
      <c r="P9" s="131"/>
      <c r="Q9" s="131"/>
      <c r="R9" s="131"/>
      <c r="S9" s="106"/>
      <c r="T9" s="106"/>
      <c r="U9" s="131"/>
      <c r="V9" s="106"/>
      <c r="W9" s="106"/>
      <c r="X9" s="106"/>
      <c r="Y9" s="106"/>
      <c r="Z9" s="106"/>
      <c r="AA9" s="170"/>
    </row>
    <row r="10" spans="2:27" ht="15" customHeight="1" x14ac:dyDescent="0.25">
      <c r="B10" s="174"/>
      <c r="C10" s="304" t="s">
        <v>4</v>
      </c>
      <c r="D10" s="307" t="s">
        <v>90</v>
      </c>
      <c r="E10" s="338" t="s">
        <v>40</v>
      </c>
      <c r="F10" s="339"/>
      <c r="G10" s="340"/>
      <c r="H10" s="341"/>
      <c r="I10" s="338" t="s">
        <v>41</v>
      </c>
      <c r="J10" s="339"/>
      <c r="K10" s="340"/>
      <c r="L10" s="341"/>
      <c r="M10" s="130" t="s">
        <v>5</v>
      </c>
      <c r="N10" s="99" t="s">
        <v>51</v>
      </c>
      <c r="O10" s="99" t="s">
        <v>8</v>
      </c>
      <c r="P10" s="310" t="s">
        <v>91</v>
      </c>
      <c r="Q10" s="310" t="s">
        <v>92</v>
      </c>
      <c r="R10" s="99" t="s">
        <v>59</v>
      </c>
      <c r="S10" s="103"/>
      <c r="T10" s="328" t="s">
        <v>53</v>
      </c>
      <c r="U10" s="310" t="s">
        <v>17</v>
      </c>
      <c r="V10" s="106"/>
      <c r="W10" s="102"/>
      <c r="X10" s="103"/>
      <c r="Y10" s="103"/>
      <c r="Z10" s="104"/>
      <c r="AA10" s="170"/>
    </row>
    <row r="11" spans="2:27" x14ac:dyDescent="0.25">
      <c r="B11" s="174"/>
      <c r="C11" s="305"/>
      <c r="D11" s="308"/>
      <c r="E11" s="342" t="s">
        <v>6</v>
      </c>
      <c r="F11" s="343"/>
      <c r="G11" s="343" t="s">
        <v>7</v>
      </c>
      <c r="H11" s="344"/>
      <c r="I11" s="342" t="s">
        <v>6</v>
      </c>
      <c r="J11" s="343"/>
      <c r="K11" s="343" t="s">
        <v>7</v>
      </c>
      <c r="L11" s="344"/>
      <c r="M11" s="131" t="s">
        <v>8</v>
      </c>
      <c r="N11" s="100" t="s">
        <v>52</v>
      </c>
      <c r="O11" s="100" t="s">
        <v>5</v>
      </c>
      <c r="P11" s="311"/>
      <c r="Q11" s="311"/>
      <c r="R11" s="100" t="s">
        <v>54</v>
      </c>
      <c r="S11" s="106"/>
      <c r="T11" s="329"/>
      <c r="U11" s="331"/>
      <c r="V11" s="106"/>
      <c r="W11" s="333" t="s">
        <v>56</v>
      </c>
      <c r="X11" s="316"/>
      <c r="Y11" s="316"/>
      <c r="Z11" s="334"/>
      <c r="AA11" s="170"/>
    </row>
    <row r="12" spans="2:27" ht="16.5" thickBot="1" x14ac:dyDescent="0.3">
      <c r="B12" s="174"/>
      <c r="C12" s="306"/>
      <c r="D12" s="309"/>
      <c r="E12" s="335" t="s">
        <v>9</v>
      </c>
      <c r="F12" s="336"/>
      <c r="G12" s="336" t="s">
        <v>9</v>
      </c>
      <c r="H12" s="337"/>
      <c r="I12" s="335" t="s">
        <v>9</v>
      </c>
      <c r="J12" s="336"/>
      <c r="K12" s="336" t="s">
        <v>9</v>
      </c>
      <c r="L12" s="337"/>
      <c r="M12" s="132" t="s">
        <v>10</v>
      </c>
      <c r="N12" s="133" t="s">
        <v>10</v>
      </c>
      <c r="O12" s="133" t="s">
        <v>58</v>
      </c>
      <c r="P12" s="312"/>
      <c r="Q12" s="312"/>
      <c r="R12" s="101">
        <f>G7</f>
        <v>0</v>
      </c>
      <c r="S12" s="106"/>
      <c r="T12" s="330"/>
      <c r="U12" s="332"/>
      <c r="V12" s="106"/>
      <c r="W12" s="108"/>
      <c r="X12" s="106"/>
      <c r="Y12" s="106"/>
      <c r="Z12" s="107"/>
      <c r="AA12" s="170"/>
    </row>
    <row r="13" spans="2:27" ht="15.75" customHeight="1" x14ac:dyDescent="0.25">
      <c r="B13" s="174"/>
      <c r="C13" s="134"/>
      <c r="D13" s="135"/>
      <c r="E13" s="136" t="s">
        <v>11</v>
      </c>
      <c r="F13" s="137" t="s">
        <v>12</v>
      </c>
      <c r="G13" s="138" t="s">
        <v>11</v>
      </c>
      <c r="H13" s="139" t="s">
        <v>12</v>
      </c>
      <c r="I13" s="136" t="s">
        <v>11</v>
      </c>
      <c r="J13" s="137" t="s">
        <v>12</v>
      </c>
      <c r="K13" s="138" t="s">
        <v>11</v>
      </c>
      <c r="L13" s="139" t="s">
        <v>12</v>
      </c>
      <c r="M13" s="131"/>
      <c r="N13" s="99"/>
      <c r="O13" s="100"/>
      <c r="P13" s="100"/>
      <c r="Q13" s="100"/>
      <c r="R13" s="100"/>
      <c r="S13" s="106"/>
      <c r="T13" s="349" t="s">
        <v>94</v>
      </c>
      <c r="U13" s="350"/>
      <c r="V13" s="106"/>
      <c r="W13" s="108"/>
      <c r="X13" s="106"/>
      <c r="Y13" s="106"/>
      <c r="Z13" s="107"/>
      <c r="AA13" s="170"/>
    </row>
    <row r="14" spans="2:27" x14ac:dyDescent="0.25">
      <c r="B14" s="174"/>
      <c r="C14" s="140" t="s">
        <v>29</v>
      </c>
      <c r="D14" s="141"/>
      <c r="E14" s="142"/>
      <c r="F14" s="143"/>
      <c r="G14" s="144"/>
      <c r="H14" s="145"/>
      <c r="I14" s="142"/>
      <c r="J14" s="143"/>
      <c r="K14" s="146"/>
      <c r="L14" s="145"/>
      <c r="M14" s="147"/>
      <c r="N14" s="148"/>
      <c r="O14" s="148"/>
      <c r="P14" s="148"/>
      <c r="Q14" s="148"/>
      <c r="R14" s="148"/>
      <c r="S14" s="27"/>
      <c r="T14" s="351"/>
      <c r="U14" s="352"/>
      <c r="V14" s="106"/>
      <c r="W14" s="108"/>
      <c r="X14" s="106"/>
      <c r="Y14" s="106"/>
      <c r="Z14" s="107"/>
      <c r="AA14" s="170"/>
    </row>
    <row r="15" spans="2:27" ht="16.5" thickBot="1" x14ac:dyDescent="0.3">
      <c r="B15" s="174"/>
      <c r="C15" s="4" t="s">
        <v>35</v>
      </c>
      <c r="D15" s="5" t="s">
        <v>36</v>
      </c>
      <c r="E15" s="6">
        <v>8</v>
      </c>
      <c r="F15" s="7">
        <v>30</v>
      </c>
      <c r="G15" s="8"/>
      <c r="H15" s="9"/>
      <c r="I15" s="6"/>
      <c r="J15" s="7"/>
      <c r="K15" s="10">
        <v>17</v>
      </c>
      <c r="L15" s="11">
        <v>0</v>
      </c>
      <c r="M15" s="12">
        <v>8.5</v>
      </c>
      <c r="N15" s="13">
        <v>0.5</v>
      </c>
      <c r="O15" s="13">
        <v>8</v>
      </c>
      <c r="P15" s="35"/>
      <c r="Q15" s="14"/>
      <c r="R15" s="36">
        <f>SUM(O15-7.5)</f>
        <v>0.5</v>
      </c>
      <c r="S15" s="15"/>
      <c r="T15" s="16">
        <v>0.5</v>
      </c>
      <c r="U15" s="17"/>
      <c r="V15" s="106"/>
      <c r="W15" s="105"/>
      <c r="X15" s="106"/>
      <c r="Y15" s="106"/>
      <c r="Z15" s="107"/>
      <c r="AA15" s="170"/>
    </row>
    <row r="16" spans="2:27" ht="16.899999999999999" customHeight="1" x14ac:dyDescent="0.25">
      <c r="B16" s="174"/>
      <c r="C16" s="246"/>
      <c r="D16" s="150"/>
      <c r="E16" s="153"/>
      <c r="F16" s="154"/>
      <c r="G16" s="155"/>
      <c r="H16" s="156"/>
      <c r="I16" s="153"/>
      <c r="J16" s="154"/>
      <c r="K16" s="157"/>
      <c r="L16" s="158"/>
      <c r="M16" s="159"/>
      <c r="N16" s="86"/>
      <c r="O16" s="159"/>
      <c r="P16" s="87"/>
      <c r="Q16" s="87"/>
      <c r="R16" s="86"/>
      <c r="S16" s="160"/>
      <c r="T16" s="90"/>
      <c r="U16" s="91"/>
      <c r="V16" s="106"/>
      <c r="W16" s="105" t="s">
        <v>13</v>
      </c>
      <c r="X16" s="106" t="s">
        <v>27</v>
      </c>
      <c r="Y16" s="106"/>
      <c r="Z16" s="107"/>
      <c r="AA16" s="170"/>
    </row>
    <row r="17" spans="2:27" ht="16.899999999999999" customHeight="1" x14ac:dyDescent="0.25">
      <c r="B17" s="174"/>
      <c r="C17" s="235">
        <f>D17</f>
        <v>44249</v>
      </c>
      <c r="D17" s="202">
        <v>44249</v>
      </c>
      <c r="E17" s="280"/>
      <c r="F17" s="281"/>
      <c r="G17" s="282"/>
      <c r="H17" s="283"/>
      <c r="I17" s="280"/>
      <c r="J17" s="281"/>
      <c r="K17" s="284"/>
      <c r="L17" s="285"/>
      <c r="M17" s="42">
        <f>((TIME(G17,H17,0)-TIME(E17,F17,0))+(TIME(K17,L17,0)-TIME(I17,J17,0)))*24</f>
        <v>0</v>
      </c>
      <c r="N17" s="26"/>
      <c r="O17" s="42">
        <f>SUM(M17-N17)</f>
        <v>0</v>
      </c>
      <c r="P17" s="26"/>
      <c r="Q17" s="26"/>
      <c r="R17" s="197" t="str">
        <f t="shared" ref="R17:R23" si="0">IF(P17="TOIL", "Use TOIL column  →         ", IF(P17="F", "Use Flexi column →         ", IF(P17="UP", "Leave blank                      ",  "")))</f>
        <v/>
      </c>
      <c r="T17" s="92"/>
      <c r="U17" s="93"/>
      <c r="V17" s="106"/>
      <c r="W17" s="105" t="s">
        <v>14</v>
      </c>
      <c r="X17" s="106" t="s">
        <v>15</v>
      </c>
      <c r="Y17" s="106"/>
      <c r="Z17" s="107"/>
      <c r="AA17" s="170"/>
    </row>
    <row r="18" spans="2:27" ht="16.899999999999999" customHeight="1" x14ac:dyDescent="0.25">
      <c r="B18" s="174"/>
      <c r="C18" s="235">
        <f>C17+1</f>
        <v>44250</v>
      </c>
      <c r="D18" s="19" t="s">
        <v>46</v>
      </c>
      <c r="E18" s="280"/>
      <c r="F18" s="281"/>
      <c r="G18" s="282"/>
      <c r="H18" s="283"/>
      <c r="I18" s="280"/>
      <c r="J18" s="281"/>
      <c r="K18" s="284"/>
      <c r="L18" s="285"/>
      <c r="M18" s="42">
        <f t="shared" ref="M18:M23" si="1">((TIME(G18,H18,0)-TIME(E18,F18,0))+(TIME(K18,L18,0)-TIME(I18,J18,0)))*24</f>
        <v>0</v>
      </c>
      <c r="N18" s="286"/>
      <c r="O18" s="42">
        <f t="shared" ref="O18:O23" si="2">SUM(M18-N18)</f>
        <v>0</v>
      </c>
      <c r="P18" s="26"/>
      <c r="Q18" s="26"/>
      <c r="R18" s="197" t="str">
        <f t="shared" si="0"/>
        <v/>
      </c>
      <c r="T18" s="92"/>
      <c r="U18" s="93"/>
      <c r="V18" s="106"/>
      <c r="W18" s="105" t="s">
        <v>16</v>
      </c>
      <c r="X18" s="106" t="s">
        <v>37</v>
      </c>
      <c r="Y18" s="106"/>
      <c r="Z18" s="107"/>
      <c r="AA18" s="170"/>
    </row>
    <row r="19" spans="2:27" ht="16.899999999999999" customHeight="1" x14ac:dyDescent="0.25">
      <c r="B19" s="174"/>
      <c r="C19" s="235">
        <f t="shared" ref="C19:C23" si="3">C18+1</f>
        <v>44251</v>
      </c>
      <c r="D19" s="19" t="s">
        <v>47</v>
      </c>
      <c r="E19" s="280"/>
      <c r="F19" s="281"/>
      <c r="G19" s="282"/>
      <c r="H19" s="283"/>
      <c r="I19" s="280"/>
      <c r="J19" s="281"/>
      <c r="K19" s="284"/>
      <c r="L19" s="285"/>
      <c r="M19" s="42">
        <f t="shared" si="1"/>
        <v>0</v>
      </c>
      <c r="N19" s="286"/>
      <c r="O19" s="42">
        <f t="shared" si="2"/>
        <v>0</v>
      </c>
      <c r="P19" s="26"/>
      <c r="Q19" s="26"/>
      <c r="R19" s="197" t="str">
        <f t="shared" si="0"/>
        <v/>
      </c>
      <c r="T19" s="92"/>
      <c r="U19" s="93"/>
      <c r="V19" s="106"/>
      <c r="W19" s="105" t="s">
        <v>17</v>
      </c>
      <c r="X19" s="106" t="s">
        <v>28</v>
      </c>
      <c r="Y19" s="106"/>
      <c r="Z19" s="107"/>
      <c r="AA19" s="170"/>
    </row>
    <row r="20" spans="2:27" ht="16.899999999999999" customHeight="1" x14ac:dyDescent="0.25">
      <c r="B20" s="174"/>
      <c r="C20" s="235">
        <f t="shared" si="3"/>
        <v>44252</v>
      </c>
      <c r="D20" s="19" t="s">
        <v>48</v>
      </c>
      <c r="E20" s="280"/>
      <c r="F20" s="281"/>
      <c r="G20" s="282"/>
      <c r="H20" s="283"/>
      <c r="I20" s="280"/>
      <c r="J20" s="281"/>
      <c r="K20" s="284"/>
      <c r="L20" s="285"/>
      <c r="M20" s="42">
        <f t="shared" si="1"/>
        <v>0</v>
      </c>
      <c r="N20" s="286"/>
      <c r="O20" s="42">
        <f t="shared" si="2"/>
        <v>0</v>
      </c>
      <c r="P20" s="26"/>
      <c r="Q20" s="26"/>
      <c r="R20" s="197" t="str">
        <f t="shared" si="0"/>
        <v/>
      </c>
      <c r="T20" s="92"/>
      <c r="U20" s="93"/>
      <c r="V20" s="106"/>
      <c r="W20" s="105" t="s">
        <v>18</v>
      </c>
      <c r="X20" s="106" t="s">
        <v>19</v>
      </c>
      <c r="Y20" s="106"/>
      <c r="Z20" s="107"/>
      <c r="AA20" s="170"/>
    </row>
    <row r="21" spans="2:27" ht="16.899999999999999" customHeight="1" x14ac:dyDescent="0.25">
      <c r="B21" s="174"/>
      <c r="C21" s="235">
        <f t="shared" si="3"/>
        <v>44253</v>
      </c>
      <c r="D21" s="19" t="s">
        <v>42</v>
      </c>
      <c r="E21" s="280"/>
      <c r="F21" s="281"/>
      <c r="G21" s="282"/>
      <c r="H21" s="283"/>
      <c r="I21" s="280"/>
      <c r="J21" s="281"/>
      <c r="K21" s="284"/>
      <c r="L21" s="285"/>
      <c r="M21" s="42">
        <f t="shared" si="1"/>
        <v>0</v>
      </c>
      <c r="N21" s="286"/>
      <c r="O21" s="42">
        <f t="shared" si="2"/>
        <v>0</v>
      </c>
      <c r="P21" s="26"/>
      <c r="Q21" s="26"/>
      <c r="R21" s="197" t="str">
        <f t="shared" si="0"/>
        <v/>
      </c>
      <c r="T21" s="92"/>
      <c r="U21" s="93"/>
      <c r="V21" s="106"/>
      <c r="W21" s="105" t="s">
        <v>20</v>
      </c>
      <c r="X21" s="106" t="s">
        <v>21</v>
      </c>
      <c r="Y21" s="106"/>
      <c r="Z21" s="107"/>
      <c r="AA21" s="170"/>
    </row>
    <row r="22" spans="2:27" ht="16.899999999999999" customHeight="1" x14ac:dyDescent="0.25">
      <c r="B22" s="174"/>
      <c r="C22" s="235">
        <f t="shared" si="3"/>
        <v>44254</v>
      </c>
      <c r="D22" s="19" t="s">
        <v>43</v>
      </c>
      <c r="E22" s="20"/>
      <c r="F22" s="21"/>
      <c r="G22" s="22"/>
      <c r="H22" s="23"/>
      <c r="I22" s="20"/>
      <c r="J22" s="21"/>
      <c r="K22" s="24"/>
      <c r="L22" s="25"/>
      <c r="M22" s="42">
        <f t="shared" si="1"/>
        <v>0</v>
      </c>
      <c r="N22" s="26"/>
      <c r="O22" s="42">
        <f t="shared" si="2"/>
        <v>0</v>
      </c>
      <c r="P22" s="26"/>
      <c r="Q22" s="26"/>
      <c r="R22" s="197" t="str">
        <f t="shared" si="0"/>
        <v/>
      </c>
      <c r="T22" s="92"/>
      <c r="U22" s="93"/>
      <c r="V22" s="106"/>
      <c r="W22" s="105" t="s">
        <v>22</v>
      </c>
      <c r="X22" s="106" t="s">
        <v>23</v>
      </c>
      <c r="Y22" s="106"/>
      <c r="Z22" s="107"/>
      <c r="AA22" s="170"/>
    </row>
    <row r="23" spans="2:27" ht="16.899999999999999" customHeight="1" x14ac:dyDescent="0.25">
      <c r="B23" s="174"/>
      <c r="C23" s="235">
        <f t="shared" si="3"/>
        <v>44255</v>
      </c>
      <c r="D23" s="19" t="s">
        <v>44</v>
      </c>
      <c r="E23" s="20"/>
      <c r="F23" s="21"/>
      <c r="G23" s="22"/>
      <c r="H23" s="23"/>
      <c r="I23" s="20"/>
      <c r="J23" s="21"/>
      <c r="K23" s="24"/>
      <c r="L23" s="25"/>
      <c r="M23" s="42">
        <f t="shared" si="1"/>
        <v>0</v>
      </c>
      <c r="N23" s="26"/>
      <c r="O23" s="42">
        <f t="shared" si="2"/>
        <v>0</v>
      </c>
      <c r="P23" s="26"/>
      <c r="Q23" s="26"/>
      <c r="R23" s="197" t="str">
        <f t="shared" si="0"/>
        <v/>
      </c>
      <c r="T23" s="92"/>
      <c r="U23" s="93"/>
      <c r="V23" s="106"/>
      <c r="W23" s="105" t="s">
        <v>24</v>
      </c>
      <c r="X23" s="106" t="s">
        <v>33</v>
      </c>
      <c r="Y23" s="106"/>
      <c r="Z23" s="107"/>
      <c r="AA23" s="170"/>
    </row>
    <row r="24" spans="2:27" s="28" customFormat="1" ht="16.899999999999999" customHeight="1" x14ac:dyDescent="0.25">
      <c r="B24" s="187"/>
      <c r="C24" s="236"/>
      <c r="D24" s="39" t="s">
        <v>50</v>
      </c>
      <c r="E24" s="55"/>
      <c r="F24" s="56"/>
      <c r="G24" s="57"/>
      <c r="H24" s="58"/>
      <c r="I24" s="55"/>
      <c r="J24" s="56"/>
      <c r="K24" s="59"/>
      <c r="L24" s="60"/>
      <c r="M24" s="161"/>
      <c r="N24" s="45"/>
      <c r="O24" s="40">
        <f>SUM(O17:O23)</f>
        <v>0</v>
      </c>
      <c r="P24" s="61"/>
      <c r="Q24" s="40">
        <f>SUM(Q17:Q23)</f>
        <v>0</v>
      </c>
      <c r="R24" s="40">
        <f>SUM(O24-G$7)+Q24</f>
        <v>0</v>
      </c>
      <c r="S24" s="62"/>
      <c r="T24" s="88"/>
      <c r="U24" s="89"/>
      <c r="V24" s="113"/>
      <c r="W24" s="105" t="s">
        <v>55</v>
      </c>
      <c r="X24" s="106" t="s">
        <v>53</v>
      </c>
      <c r="Y24" s="106"/>
      <c r="Z24" s="107"/>
      <c r="AA24" s="175"/>
    </row>
    <row r="25" spans="2:27" ht="16.899999999999999" customHeight="1" x14ac:dyDescent="0.25">
      <c r="B25" s="174"/>
      <c r="C25" s="235"/>
      <c r="D25" s="19"/>
      <c r="E25" s="63"/>
      <c r="F25" s="64"/>
      <c r="G25" s="65"/>
      <c r="H25" s="66"/>
      <c r="I25" s="63"/>
      <c r="J25" s="64"/>
      <c r="K25" s="67"/>
      <c r="L25" s="68"/>
      <c r="M25" s="42"/>
      <c r="N25" s="41"/>
      <c r="O25" s="42"/>
      <c r="P25" s="69"/>
      <c r="Q25" s="69"/>
      <c r="R25" s="41"/>
      <c r="S25" s="27"/>
      <c r="T25" s="94"/>
      <c r="U25" s="95"/>
      <c r="V25" s="106"/>
      <c r="W25" s="105" t="s">
        <v>62</v>
      </c>
      <c r="X25" s="106" t="s">
        <v>49</v>
      </c>
      <c r="Y25" s="113"/>
      <c r="Z25" s="115"/>
      <c r="AA25" s="170"/>
    </row>
    <row r="26" spans="2:27" ht="16.899999999999999" customHeight="1" thickBot="1" x14ac:dyDescent="0.3">
      <c r="B26" s="174"/>
      <c r="C26" s="235">
        <f>C23+1</f>
        <v>44256</v>
      </c>
      <c r="D26" s="19" t="s">
        <v>45</v>
      </c>
      <c r="E26" s="280"/>
      <c r="F26" s="281"/>
      <c r="G26" s="282"/>
      <c r="H26" s="283"/>
      <c r="I26" s="280"/>
      <c r="J26" s="281"/>
      <c r="K26" s="284"/>
      <c r="L26" s="285"/>
      <c r="M26" s="42">
        <f t="shared" ref="M26:M32" si="4">((TIME(G26,H26,0)-TIME(E26,F26,0))+(TIME(K26,L26,0)-TIME(I26,J26,0)))*24</f>
        <v>0</v>
      </c>
      <c r="N26" s="286"/>
      <c r="O26" s="42">
        <f t="shared" ref="O26:O31" si="5">SUM(M26-N26)</f>
        <v>0</v>
      </c>
      <c r="P26" s="26"/>
      <c r="Q26" s="26"/>
      <c r="R26" s="197" t="str">
        <f t="shared" ref="R26:R32" si="6">IF(P26="TOIL", "Use TOIL column  →         ", IF(P26="F", "Use Flexi column →         ", IF(P26="UP", "Leave blank                      ",  "")))</f>
        <v/>
      </c>
      <c r="T26" s="92"/>
      <c r="U26" s="93"/>
      <c r="V26" s="106"/>
      <c r="W26" s="122"/>
      <c r="X26" s="120"/>
      <c r="Y26" s="120"/>
      <c r="Z26" s="121"/>
      <c r="AA26" s="170"/>
    </row>
    <row r="27" spans="2:27" ht="16.899999999999999" customHeight="1" thickBot="1" x14ac:dyDescent="0.3">
      <c r="B27" s="174"/>
      <c r="C27" s="235">
        <f>C26+1</f>
        <v>44257</v>
      </c>
      <c r="D27" s="19" t="s">
        <v>46</v>
      </c>
      <c r="E27" s="280"/>
      <c r="F27" s="281"/>
      <c r="G27" s="282"/>
      <c r="H27" s="283"/>
      <c r="I27" s="280"/>
      <c r="J27" s="281"/>
      <c r="K27" s="284"/>
      <c r="L27" s="285"/>
      <c r="M27" s="42">
        <f t="shared" si="4"/>
        <v>0</v>
      </c>
      <c r="N27" s="286"/>
      <c r="O27" s="42">
        <f t="shared" si="5"/>
        <v>0</v>
      </c>
      <c r="P27" s="26"/>
      <c r="Q27" s="26"/>
      <c r="R27" s="197" t="str">
        <f t="shared" si="6"/>
        <v/>
      </c>
      <c r="T27" s="92"/>
      <c r="U27" s="93"/>
      <c r="V27" s="106"/>
      <c r="W27" s="106"/>
      <c r="X27" s="106"/>
      <c r="Y27" s="106"/>
      <c r="Z27" s="106"/>
      <c r="AA27" s="170"/>
    </row>
    <row r="28" spans="2:27" ht="16.899999999999999" customHeight="1" x14ac:dyDescent="0.25">
      <c r="B28" s="174"/>
      <c r="C28" s="235">
        <f t="shared" ref="C28:C32" si="7">C27+1</f>
        <v>44258</v>
      </c>
      <c r="D28" s="19" t="s">
        <v>47</v>
      </c>
      <c r="E28" s="280"/>
      <c r="F28" s="281"/>
      <c r="G28" s="282"/>
      <c r="H28" s="283"/>
      <c r="I28" s="280"/>
      <c r="J28" s="281"/>
      <c r="K28" s="284"/>
      <c r="L28" s="285"/>
      <c r="M28" s="42">
        <f t="shared" si="4"/>
        <v>0</v>
      </c>
      <c r="N28" s="286"/>
      <c r="O28" s="42">
        <f t="shared" si="5"/>
        <v>0</v>
      </c>
      <c r="P28" s="26"/>
      <c r="Q28" s="26"/>
      <c r="R28" s="197" t="str">
        <f t="shared" si="6"/>
        <v/>
      </c>
      <c r="T28" s="92"/>
      <c r="U28" s="93"/>
      <c r="V28" s="106"/>
      <c r="W28" s="102"/>
      <c r="X28" s="103"/>
      <c r="Y28" s="103"/>
      <c r="Z28" s="104"/>
      <c r="AA28" s="170"/>
    </row>
    <row r="29" spans="2:27" ht="16.899999999999999" customHeight="1" x14ac:dyDescent="0.25">
      <c r="B29" s="174"/>
      <c r="C29" s="235">
        <f t="shared" si="7"/>
        <v>44259</v>
      </c>
      <c r="D29" s="19" t="s">
        <v>48</v>
      </c>
      <c r="E29" s="280"/>
      <c r="F29" s="281"/>
      <c r="G29" s="282"/>
      <c r="H29" s="283"/>
      <c r="I29" s="280"/>
      <c r="J29" s="281"/>
      <c r="K29" s="284"/>
      <c r="L29" s="285"/>
      <c r="M29" s="42">
        <f t="shared" si="4"/>
        <v>0</v>
      </c>
      <c r="N29" s="286"/>
      <c r="O29" s="42">
        <f t="shared" si="5"/>
        <v>0</v>
      </c>
      <c r="P29" s="26"/>
      <c r="Q29" s="26"/>
      <c r="R29" s="197" t="str">
        <f t="shared" si="6"/>
        <v/>
      </c>
      <c r="T29" s="92"/>
      <c r="U29" s="93"/>
      <c r="V29" s="106"/>
      <c r="W29" s="105"/>
      <c r="X29" s="106"/>
      <c r="Y29" s="106"/>
      <c r="Z29" s="107"/>
      <c r="AA29" s="170"/>
    </row>
    <row r="30" spans="2:27" ht="16.899999999999999" customHeight="1" x14ac:dyDescent="0.25">
      <c r="B30" s="174"/>
      <c r="C30" s="235">
        <f t="shared" si="7"/>
        <v>44260</v>
      </c>
      <c r="D30" s="19" t="s">
        <v>42</v>
      </c>
      <c r="E30" s="280"/>
      <c r="F30" s="281"/>
      <c r="G30" s="282"/>
      <c r="H30" s="283"/>
      <c r="I30" s="280"/>
      <c r="J30" s="281"/>
      <c r="K30" s="284"/>
      <c r="L30" s="285"/>
      <c r="M30" s="42">
        <f t="shared" si="4"/>
        <v>0</v>
      </c>
      <c r="N30" s="286"/>
      <c r="O30" s="42">
        <f t="shared" si="5"/>
        <v>0</v>
      </c>
      <c r="P30" s="26"/>
      <c r="Q30" s="26"/>
      <c r="R30" s="197" t="str">
        <f t="shared" si="6"/>
        <v/>
      </c>
      <c r="T30" s="92"/>
      <c r="U30" s="93"/>
      <c r="V30" s="106"/>
      <c r="W30" s="108"/>
      <c r="X30" s="106"/>
      <c r="Y30" s="106"/>
      <c r="Z30" s="107"/>
      <c r="AA30" s="170"/>
    </row>
    <row r="31" spans="2:27" ht="16.899999999999999" customHeight="1" x14ac:dyDescent="0.25">
      <c r="B31" s="174"/>
      <c r="C31" s="235">
        <f t="shared" si="7"/>
        <v>44261</v>
      </c>
      <c r="D31" s="19" t="s">
        <v>43</v>
      </c>
      <c r="E31" s="20"/>
      <c r="F31" s="21"/>
      <c r="G31" s="22"/>
      <c r="H31" s="23"/>
      <c r="I31" s="20"/>
      <c r="J31" s="21"/>
      <c r="K31" s="24"/>
      <c r="L31" s="25"/>
      <c r="M31" s="42">
        <f t="shared" si="4"/>
        <v>0</v>
      </c>
      <c r="N31" s="26"/>
      <c r="O31" s="42">
        <f t="shared" si="5"/>
        <v>0</v>
      </c>
      <c r="P31" s="26"/>
      <c r="Q31" s="26"/>
      <c r="R31" s="197" t="str">
        <f t="shared" si="6"/>
        <v/>
      </c>
      <c r="T31" s="92"/>
      <c r="U31" s="93"/>
      <c r="V31" s="106"/>
      <c r="W31" s="109" t="s">
        <v>38</v>
      </c>
      <c r="X31" s="110"/>
      <c r="Y31" s="111"/>
      <c r="Z31" s="107"/>
      <c r="AA31" s="170"/>
    </row>
    <row r="32" spans="2:27" ht="16.899999999999999" customHeight="1" x14ac:dyDescent="0.25">
      <c r="B32" s="174"/>
      <c r="C32" s="235">
        <f t="shared" si="7"/>
        <v>44262</v>
      </c>
      <c r="D32" s="19" t="s">
        <v>44</v>
      </c>
      <c r="E32" s="20"/>
      <c r="F32" s="21"/>
      <c r="G32" s="22"/>
      <c r="H32" s="23"/>
      <c r="I32" s="20"/>
      <c r="J32" s="21"/>
      <c r="K32" s="24"/>
      <c r="L32" s="25"/>
      <c r="M32" s="42">
        <f t="shared" si="4"/>
        <v>0</v>
      </c>
      <c r="N32" s="26"/>
      <c r="O32" s="42">
        <f>M32</f>
        <v>0</v>
      </c>
      <c r="P32" s="26"/>
      <c r="Q32" s="26"/>
      <c r="R32" s="197" t="str">
        <f t="shared" si="6"/>
        <v/>
      </c>
      <c r="T32" s="92"/>
      <c r="U32" s="93"/>
      <c r="V32" s="106"/>
      <c r="W32" s="109" t="s">
        <v>25</v>
      </c>
      <c r="X32" s="110"/>
      <c r="Y32" s="111"/>
      <c r="Z32" s="107"/>
      <c r="AA32" s="170"/>
    </row>
    <row r="33" spans="2:27" s="28" customFormat="1" ht="16.899999999999999" customHeight="1" thickBot="1" x14ac:dyDescent="0.3">
      <c r="B33" s="187"/>
      <c r="C33" s="236"/>
      <c r="D33" s="39" t="s">
        <v>50</v>
      </c>
      <c r="E33" s="55"/>
      <c r="F33" s="56"/>
      <c r="G33" s="57"/>
      <c r="H33" s="58"/>
      <c r="I33" s="55"/>
      <c r="J33" s="56"/>
      <c r="K33" s="59"/>
      <c r="L33" s="60"/>
      <c r="M33" s="161"/>
      <c r="N33" s="45"/>
      <c r="O33" s="40">
        <f>SUM(O26:O32)</f>
        <v>0</v>
      </c>
      <c r="P33" s="70"/>
      <c r="Q33" s="40">
        <f>SUM(Q26:Q32)</f>
        <v>0</v>
      </c>
      <c r="R33" s="40">
        <f>SUM(O33-G$7)+Q33</f>
        <v>0</v>
      </c>
      <c r="S33" s="62"/>
      <c r="T33" s="88"/>
      <c r="U33" s="89"/>
      <c r="V33" s="113"/>
      <c r="W33" s="112"/>
      <c r="X33" s="113"/>
      <c r="Y33" s="114"/>
      <c r="Z33" s="115"/>
      <c r="AA33" s="175"/>
    </row>
    <row r="34" spans="2:27" ht="16.899999999999999" customHeight="1" x14ac:dyDescent="0.25">
      <c r="B34" s="174"/>
      <c r="C34" s="235"/>
      <c r="D34" s="19"/>
      <c r="E34" s="63"/>
      <c r="F34" s="64"/>
      <c r="G34" s="65"/>
      <c r="H34" s="66"/>
      <c r="I34" s="63"/>
      <c r="J34" s="64"/>
      <c r="K34" s="67"/>
      <c r="L34" s="68"/>
      <c r="M34" s="42"/>
      <c r="N34" s="41"/>
      <c r="O34" s="42"/>
      <c r="P34" s="71"/>
      <c r="Q34" s="71"/>
      <c r="R34" s="41"/>
      <c r="S34" s="27"/>
      <c r="T34" s="96"/>
      <c r="U34" s="95"/>
      <c r="V34" s="106"/>
      <c r="W34" s="108"/>
      <c r="X34" s="116" t="s">
        <v>84</v>
      </c>
      <c r="Y34" s="353"/>
      <c r="Z34" s="354"/>
      <c r="AA34" s="170"/>
    </row>
    <row r="35" spans="2:27" ht="16.899999999999999" customHeight="1" thickBot="1" x14ac:dyDescent="0.3">
      <c r="B35" s="174"/>
      <c r="C35" s="235">
        <f>C32+1</f>
        <v>44263</v>
      </c>
      <c r="D35" s="19" t="s">
        <v>45</v>
      </c>
      <c r="E35" s="280"/>
      <c r="F35" s="281"/>
      <c r="G35" s="282"/>
      <c r="H35" s="283"/>
      <c r="I35" s="280"/>
      <c r="J35" s="281"/>
      <c r="K35" s="284"/>
      <c r="L35" s="285"/>
      <c r="M35" s="42">
        <f t="shared" ref="M35:M41" si="8">((TIME(G35,H35,0)-TIME(E35,F35,0))+(TIME(K35,L35,0)-TIME(I35,J35,0)))*24</f>
        <v>0</v>
      </c>
      <c r="N35" s="286"/>
      <c r="O35" s="42">
        <f t="shared" ref="O35:O41" si="9">SUM(M35-N35)</f>
        <v>0</v>
      </c>
      <c r="P35" s="26"/>
      <c r="Q35" s="26"/>
      <c r="R35" s="197" t="str">
        <f t="shared" ref="R35:R41" si="10">IF(P35="TOIL", "Use TOIL column  →         ", IF(P35="F", "Use Flexi column →         ", IF(P35="UP", "Leave blank                      ",  "")))</f>
        <v/>
      </c>
      <c r="T35" s="92"/>
      <c r="U35" s="93"/>
      <c r="V35" s="106"/>
      <c r="W35" s="109"/>
      <c r="X35" s="117" t="s">
        <v>85</v>
      </c>
      <c r="Y35" s="355"/>
      <c r="Z35" s="356"/>
      <c r="AA35" s="170"/>
    </row>
    <row r="36" spans="2:27" ht="16.899999999999999" customHeight="1" thickBot="1" x14ac:dyDescent="0.3">
      <c r="B36" s="174"/>
      <c r="C36" s="235">
        <f>C35+1</f>
        <v>44264</v>
      </c>
      <c r="D36" s="19" t="s">
        <v>46</v>
      </c>
      <c r="E36" s="280"/>
      <c r="F36" s="281"/>
      <c r="G36" s="282"/>
      <c r="H36" s="283"/>
      <c r="I36" s="280"/>
      <c r="J36" s="281"/>
      <c r="K36" s="284"/>
      <c r="L36" s="285"/>
      <c r="M36" s="42">
        <f t="shared" si="8"/>
        <v>0</v>
      </c>
      <c r="N36" s="286"/>
      <c r="O36" s="42">
        <f t="shared" si="9"/>
        <v>0</v>
      </c>
      <c r="P36" s="26"/>
      <c r="Q36" s="26"/>
      <c r="R36" s="197" t="str">
        <f t="shared" si="10"/>
        <v/>
      </c>
      <c r="T36" s="92"/>
      <c r="U36" s="93"/>
      <c r="V36" s="106"/>
      <c r="W36" s="108"/>
      <c r="X36" s="106"/>
      <c r="Y36" s="111"/>
      <c r="Z36" s="107"/>
      <c r="AA36" s="170"/>
    </row>
    <row r="37" spans="2:27" ht="16.899999999999999" customHeight="1" x14ac:dyDescent="0.25">
      <c r="B37" s="174"/>
      <c r="C37" s="235">
        <f t="shared" ref="C37:C41" si="11">C36+1</f>
        <v>44265</v>
      </c>
      <c r="D37" s="19" t="s">
        <v>47</v>
      </c>
      <c r="E37" s="280"/>
      <c r="F37" s="281"/>
      <c r="G37" s="282"/>
      <c r="H37" s="283"/>
      <c r="I37" s="280"/>
      <c r="J37" s="281"/>
      <c r="K37" s="284"/>
      <c r="L37" s="285"/>
      <c r="M37" s="42">
        <f t="shared" si="8"/>
        <v>0</v>
      </c>
      <c r="N37" s="286"/>
      <c r="O37" s="42">
        <f t="shared" si="9"/>
        <v>0</v>
      </c>
      <c r="P37" s="26"/>
      <c r="Q37" s="26"/>
      <c r="R37" s="197" t="str">
        <f t="shared" si="10"/>
        <v/>
      </c>
      <c r="T37" s="92"/>
      <c r="U37" s="93"/>
      <c r="V37" s="106"/>
      <c r="W37" s="109"/>
      <c r="X37" s="116" t="s">
        <v>86</v>
      </c>
      <c r="Y37" s="345"/>
      <c r="Z37" s="346"/>
      <c r="AA37" s="170"/>
    </row>
    <row r="38" spans="2:27" ht="16.899999999999999" customHeight="1" thickBot="1" x14ac:dyDescent="0.3">
      <c r="B38" s="174"/>
      <c r="C38" s="235">
        <f t="shared" si="11"/>
        <v>44266</v>
      </c>
      <c r="D38" s="19" t="s">
        <v>48</v>
      </c>
      <c r="E38" s="280"/>
      <c r="F38" s="281"/>
      <c r="G38" s="282"/>
      <c r="H38" s="283"/>
      <c r="I38" s="280"/>
      <c r="J38" s="281"/>
      <c r="K38" s="284"/>
      <c r="L38" s="285"/>
      <c r="M38" s="42">
        <f t="shared" si="8"/>
        <v>0</v>
      </c>
      <c r="N38" s="286"/>
      <c r="O38" s="42">
        <f t="shared" si="9"/>
        <v>0</v>
      </c>
      <c r="P38" s="26"/>
      <c r="Q38" s="26"/>
      <c r="R38" s="197" t="str">
        <f t="shared" si="10"/>
        <v/>
      </c>
      <c r="T38" s="92"/>
      <c r="U38" s="93"/>
      <c r="V38" s="106"/>
      <c r="W38" s="105"/>
      <c r="X38" s="106"/>
      <c r="Y38" s="347"/>
      <c r="Z38" s="348"/>
      <c r="AA38" s="170"/>
    </row>
    <row r="39" spans="2:27" ht="16.899999999999999" customHeight="1" x14ac:dyDescent="0.25">
      <c r="B39" s="174"/>
      <c r="C39" s="235">
        <f t="shared" si="11"/>
        <v>44267</v>
      </c>
      <c r="D39" s="19" t="s">
        <v>42</v>
      </c>
      <c r="E39" s="280"/>
      <c r="F39" s="281"/>
      <c r="G39" s="282"/>
      <c r="H39" s="283"/>
      <c r="I39" s="280"/>
      <c r="J39" s="281"/>
      <c r="K39" s="284"/>
      <c r="L39" s="285"/>
      <c r="M39" s="42">
        <f t="shared" si="8"/>
        <v>0</v>
      </c>
      <c r="N39" s="286"/>
      <c r="O39" s="42">
        <f t="shared" si="9"/>
        <v>0</v>
      </c>
      <c r="P39" s="26"/>
      <c r="Q39" s="26"/>
      <c r="R39" s="197" t="str">
        <f t="shared" si="10"/>
        <v/>
      </c>
      <c r="T39" s="92"/>
      <c r="U39" s="93"/>
      <c r="V39" s="106"/>
      <c r="W39" s="109"/>
      <c r="X39" s="106"/>
      <c r="Y39" s="111"/>
      <c r="Z39" s="104"/>
      <c r="AA39" s="170"/>
    </row>
    <row r="40" spans="2:27" ht="16.899999999999999" customHeight="1" x14ac:dyDescent="0.25">
      <c r="B40" s="174"/>
      <c r="C40" s="235">
        <f t="shared" si="11"/>
        <v>44268</v>
      </c>
      <c r="D40" s="19" t="s">
        <v>43</v>
      </c>
      <c r="E40" s="20"/>
      <c r="F40" s="21"/>
      <c r="G40" s="22"/>
      <c r="H40" s="23"/>
      <c r="I40" s="20"/>
      <c r="J40" s="21"/>
      <c r="K40" s="24"/>
      <c r="L40" s="25"/>
      <c r="M40" s="42">
        <f t="shared" si="8"/>
        <v>0</v>
      </c>
      <c r="N40" s="26"/>
      <c r="O40" s="42">
        <f t="shared" si="9"/>
        <v>0</v>
      </c>
      <c r="P40" s="26"/>
      <c r="Q40" s="26"/>
      <c r="R40" s="197" t="str">
        <f t="shared" si="10"/>
        <v/>
      </c>
      <c r="T40" s="92"/>
      <c r="U40" s="93"/>
      <c r="V40" s="106"/>
      <c r="W40" s="108"/>
      <c r="X40" s="106"/>
      <c r="Y40" s="106"/>
      <c r="Z40" s="107"/>
      <c r="AA40" s="170"/>
    </row>
    <row r="41" spans="2:27" ht="16.899999999999999" customHeight="1" thickBot="1" x14ac:dyDescent="0.3">
      <c r="B41" s="174"/>
      <c r="C41" s="235">
        <f t="shared" si="11"/>
        <v>44269</v>
      </c>
      <c r="D41" s="19" t="s">
        <v>44</v>
      </c>
      <c r="E41" s="20"/>
      <c r="F41" s="21"/>
      <c r="G41" s="22"/>
      <c r="H41" s="23"/>
      <c r="I41" s="20"/>
      <c r="J41" s="21"/>
      <c r="K41" s="24"/>
      <c r="L41" s="25"/>
      <c r="M41" s="42">
        <f t="shared" si="8"/>
        <v>0</v>
      </c>
      <c r="N41" s="26"/>
      <c r="O41" s="42">
        <f t="shared" si="9"/>
        <v>0</v>
      </c>
      <c r="P41" s="26"/>
      <c r="Q41" s="26"/>
      <c r="R41" s="197" t="str">
        <f t="shared" si="10"/>
        <v/>
      </c>
      <c r="T41" s="92"/>
      <c r="U41" s="93"/>
      <c r="V41" s="106"/>
      <c r="W41" s="108"/>
      <c r="X41" s="106"/>
      <c r="Y41" s="106"/>
      <c r="Z41" s="107"/>
      <c r="AA41" s="170"/>
    </row>
    <row r="42" spans="2:27" s="28" customFormat="1" ht="16.899999999999999" customHeight="1" x14ac:dyDescent="0.25">
      <c r="B42" s="187"/>
      <c r="C42" s="236"/>
      <c r="D42" s="39" t="s">
        <v>50</v>
      </c>
      <c r="E42" s="55"/>
      <c r="F42" s="56"/>
      <c r="G42" s="57"/>
      <c r="H42" s="58"/>
      <c r="I42" s="55"/>
      <c r="J42" s="56"/>
      <c r="K42" s="59"/>
      <c r="L42" s="60"/>
      <c r="M42" s="161"/>
      <c r="N42" s="45"/>
      <c r="O42" s="40">
        <f>SUM(O35:O41)</f>
        <v>0</v>
      </c>
      <c r="P42" s="70"/>
      <c r="Q42" s="40">
        <f>SUM(Q35:Q41)</f>
        <v>0</v>
      </c>
      <c r="R42" s="40">
        <f>SUM(O42-G$7)+Q42</f>
        <v>0</v>
      </c>
      <c r="S42" s="62"/>
      <c r="T42" s="88"/>
      <c r="U42" s="89"/>
      <c r="V42" s="113"/>
      <c r="W42" s="112"/>
      <c r="X42" s="116" t="s">
        <v>82</v>
      </c>
      <c r="Y42" s="357"/>
      <c r="Z42" s="358"/>
      <c r="AA42" s="175"/>
    </row>
    <row r="43" spans="2:27" ht="16.899999999999999" customHeight="1" thickBot="1" x14ac:dyDescent="0.3">
      <c r="B43" s="174"/>
      <c r="C43" s="235"/>
      <c r="D43" s="19"/>
      <c r="E43" s="63"/>
      <c r="F43" s="64"/>
      <c r="G43" s="65"/>
      <c r="H43" s="66"/>
      <c r="I43" s="63"/>
      <c r="J43" s="64"/>
      <c r="K43" s="67"/>
      <c r="L43" s="68"/>
      <c r="M43" s="42"/>
      <c r="N43" s="41"/>
      <c r="O43" s="42"/>
      <c r="P43" s="71"/>
      <c r="Q43" s="71"/>
      <c r="R43" s="41"/>
      <c r="S43" s="27"/>
      <c r="T43" s="96"/>
      <c r="U43" s="95"/>
      <c r="V43" s="106"/>
      <c r="W43" s="108"/>
      <c r="X43" s="118" t="s">
        <v>83</v>
      </c>
      <c r="Y43" s="359"/>
      <c r="Z43" s="360"/>
      <c r="AA43" s="170"/>
    </row>
    <row r="44" spans="2:27" ht="16.899999999999999" customHeight="1" thickBot="1" x14ac:dyDescent="0.3">
      <c r="B44" s="174"/>
      <c r="C44" s="235">
        <f>C41+1</f>
        <v>44270</v>
      </c>
      <c r="D44" s="19" t="s">
        <v>45</v>
      </c>
      <c r="E44" s="280"/>
      <c r="F44" s="281"/>
      <c r="G44" s="282"/>
      <c r="H44" s="283"/>
      <c r="I44" s="280"/>
      <c r="J44" s="281"/>
      <c r="K44" s="284"/>
      <c r="L44" s="285"/>
      <c r="M44" s="42">
        <f t="shared" ref="M44:M50" si="12">((TIME(G44,H44,0)-TIME(E44,F44,0))+(TIME(K44,L44,0)-TIME(I44,J44,0)))*24</f>
        <v>0</v>
      </c>
      <c r="N44" s="286"/>
      <c r="O44" s="42">
        <f t="shared" ref="O44:O50" si="13">SUM(M44-N44)</f>
        <v>0</v>
      </c>
      <c r="P44" s="26"/>
      <c r="Q44" s="26"/>
      <c r="R44" s="197" t="str">
        <f t="shared" ref="R44:R50" si="14">IF(P44="TOIL", "Use TOIL column  →         ", IF(P44="F", "Use Flexi column →         ", IF(P44="UP", "Leave blank                      ",  "")))</f>
        <v/>
      </c>
      <c r="T44" s="92"/>
      <c r="U44" s="93"/>
      <c r="V44" s="106"/>
      <c r="W44" s="108"/>
      <c r="X44" s="106"/>
      <c r="Y44" s="106"/>
      <c r="Z44" s="107"/>
      <c r="AA44" s="170"/>
    </row>
    <row r="45" spans="2:27" ht="16.899999999999999" customHeight="1" x14ac:dyDescent="0.25">
      <c r="B45" s="174"/>
      <c r="C45" s="235">
        <f>C44+1</f>
        <v>44271</v>
      </c>
      <c r="D45" s="19" t="s">
        <v>46</v>
      </c>
      <c r="E45" s="280"/>
      <c r="F45" s="281"/>
      <c r="G45" s="282"/>
      <c r="H45" s="283"/>
      <c r="I45" s="280"/>
      <c r="J45" s="281"/>
      <c r="K45" s="284"/>
      <c r="L45" s="285"/>
      <c r="M45" s="42">
        <f t="shared" si="12"/>
        <v>0</v>
      </c>
      <c r="N45" s="286"/>
      <c r="O45" s="42">
        <f t="shared" si="13"/>
        <v>0</v>
      </c>
      <c r="P45" s="26"/>
      <c r="Q45" s="26"/>
      <c r="R45" s="197" t="str">
        <f t="shared" si="14"/>
        <v/>
      </c>
      <c r="T45" s="92"/>
      <c r="U45" s="93"/>
      <c r="V45" s="106"/>
      <c r="W45" s="109"/>
      <c r="X45" s="116" t="s">
        <v>86</v>
      </c>
      <c r="Y45" s="345"/>
      <c r="Z45" s="346"/>
      <c r="AA45" s="170"/>
    </row>
    <row r="46" spans="2:27" ht="16.899999999999999" customHeight="1" thickBot="1" x14ac:dyDescent="0.3">
      <c r="B46" s="174"/>
      <c r="C46" s="235">
        <f t="shared" ref="C46:C50" si="15">C45+1</f>
        <v>44272</v>
      </c>
      <c r="D46" s="19" t="s">
        <v>47</v>
      </c>
      <c r="E46" s="280"/>
      <c r="F46" s="281"/>
      <c r="G46" s="282"/>
      <c r="H46" s="283"/>
      <c r="I46" s="280"/>
      <c r="J46" s="281"/>
      <c r="K46" s="284"/>
      <c r="L46" s="285"/>
      <c r="M46" s="42">
        <f t="shared" si="12"/>
        <v>0</v>
      </c>
      <c r="N46" s="286"/>
      <c r="O46" s="42">
        <f t="shared" si="13"/>
        <v>0</v>
      </c>
      <c r="P46" s="26"/>
      <c r="Q46" s="26"/>
      <c r="R46" s="197" t="str">
        <f t="shared" si="14"/>
        <v/>
      </c>
      <c r="T46" s="92"/>
      <c r="U46" s="93"/>
      <c r="V46" s="106"/>
      <c r="W46" s="108"/>
      <c r="X46" s="106"/>
      <c r="Y46" s="347"/>
      <c r="Z46" s="348"/>
      <c r="AA46" s="170"/>
    </row>
    <row r="47" spans="2:27" ht="16.899999999999999" customHeight="1" thickBot="1" x14ac:dyDescent="0.3">
      <c r="B47" s="174"/>
      <c r="C47" s="235">
        <f t="shared" si="15"/>
        <v>44273</v>
      </c>
      <c r="D47" s="19" t="s">
        <v>48</v>
      </c>
      <c r="E47" s="280"/>
      <c r="F47" s="281"/>
      <c r="G47" s="282"/>
      <c r="H47" s="283"/>
      <c r="I47" s="280"/>
      <c r="J47" s="281"/>
      <c r="K47" s="284"/>
      <c r="L47" s="285"/>
      <c r="M47" s="42">
        <f t="shared" si="12"/>
        <v>0</v>
      </c>
      <c r="N47" s="286"/>
      <c r="O47" s="42">
        <f t="shared" si="13"/>
        <v>0</v>
      </c>
      <c r="P47" s="26"/>
      <c r="Q47" s="26"/>
      <c r="R47" s="197" t="str">
        <f t="shared" si="14"/>
        <v/>
      </c>
      <c r="T47" s="92"/>
      <c r="U47" s="93"/>
      <c r="V47" s="106"/>
      <c r="W47" s="119"/>
      <c r="X47" s="120"/>
      <c r="Y47" s="120"/>
      <c r="Z47" s="121"/>
      <c r="AA47" s="170"/>
    </row>
    <row r="48" spans="2:27" ht="16.899999999999999" customHeight="1" x14ac:dyDescent="0.25">
      <c r="B48" s="174"/>
      <c r="C48" s="235">
        <f t="shared" si="15"/>
        <v>44274</v>
      </c>
      <c r="D48" s="19" t="s">
        <v>42</v>
      </c>
      <c r="E48" s="280"/>
      <c r="F48" s="281"/>
      <c r="G48" s="282"/>
      <c r="H48" s="283"/>
      <c r="I48" s="280"/>
      <c r="J48" s="281"/>
      <c r="K48" s="284"/>
      <c r="L48" s="285"/>
      <c r="M48" s="42">
        <f t="shared" si="12"/>
        <v>0</v>
      </c>
      <c r="N48" s="286"/>
      <c r="O48" s="42">
        <f t="shared" si="13"/>
        <v>0</v>
      </c>
      <c r="P48" s="26"/>
      <c r="Q48" s="26"/>
      <c r="R48" s="197" t="str">
        <f t="shared" si="14"/>
        <v/>
      </c>
      <c r="T48" s="92"/>
      <c r="U48" s="93"/>
      <c r="V48" s="106"/>
      <c r="W48" s="106"/>
      <c r="X48" s="106"/>
      <c r="Y48" s="106"/>
      <c r="Z48" s="106"/>
      <c r="AA48" s="170"/>
    </row>
    <row r="49" spans="2:27" ht="16.899999999999999" customHeight="1" x14ac:dyDescent="0.25">
      <c r="B49" s="174"/>
      <c r="C49" s="235">
        <f t="shared" si="15"/>
        <v>44275</v>
      </c>
      <c r="D49" s="19" t="s">
        <v>43</v>
      </c>
      <c r="E49" s="20"/>
      <c r="F49" s="21"/>
      <c r="G49" s="22"/>
      <c r="H49" s="23"/>
      <c r="I49" s="20"/>
      <c r="J49" s="21"/>
      <c r="K49" s="24"/>
      <c r="L49" s="25"/>
      <c r="M49" s="42">
        <f t="shared" si="12"/>
        <v>0</v>
      </c>
      <c r="N49" s="26"/>
      <c r="O49" s="42">
        <f t="shared" si="13"/>
        <v>0</v>
      </c>
      <c r="P49" s="26"/>
      <c r="Q49" s="26"/>
      <c r="R49" s="197" t="str">
        <f t="shared" si="14"/>
        <v/>
      </c>
      <c r="T49" s="92"/>
      <c r="U49" s="93"/>
      <c r="V49" s="106"/>
      <c r="W49" s="106"/>
      <c r="X49" s="106"/>
      <c r="Y49" s="106"/>
      <c r="Z49" s="106"/>
      <c r="AA49" s="170"/>
    </row>
    <row r="50" spans="2:27" ht="16.899999999999999" customHeight="1" x14ac:dyDescent="0.25">
      <c r="B50" s="174"/>
      <c r="C50" s="235">
        <f t="shared" si="15"/>
        <v>44276</v>
      </c>
      <c r="D50" s="19" t="s">
        <v>44</v>
      </c>
      <c r="E50" s="20"/>
      <c r="F50" s="21"/>
      <c r="G50" s="22"/>
      <c r="H50" s="23"/>
      <c r="I50" s="20"/>
      <c r="J50" s="21"/>
      <c r="K50" s="24"/>
      <c r="L50" s="25"/>
      <c r="M50" s="42">
        <f t="shared" si="12"/>
        <v>0</v>
      </c>
      <c r="N50" s="26"/>
      <c r="O50" s="42">
        <f t="shared" si="13"/>
        <v>0</v>
      </c>
      <c r="P50" s="26"/>
      <c r="Q50" s="26"/>
      <c r="R50" s="197" t="str">
        <f t="shared" si="14"/>
        <v/>
      </c>
      <c r="T50" s="92"/>
      <c r="U50" s="93"/>
      <c r="V50" s="106"/>
      <c r="W50" s="106"/>
      <c r="X50" s="201"/>
      <c r="Y50" s="201"/>
      <c r="Z50" s="106"/>
      <c r="AA50" s="170"/>
    </row>
    <row r="51" spans="2:27" s="28" customFormat="1" ht="16.899999999999999" customHeight="1" x14ac:dyDescent="0.25">
      <c r="B51" s="187"/>
      <c r="C51" s="237"/>
      <c r="D51" s="38" t="s">
        <v>50</v>
      </c>
      <c r="E51" s="79"/>
      <c r="F51" s="80"/>
      <c r="G51" s="81"/>
      <c r="H51" s="82"/>
      <c r="I51" s="79"/>
      <c r="J51" s="80"/>
      <c r="K51" s="83"/>
      <c r="L51" s="84"/>
      <c r="M51" s="162"/>
      <c r="N51" s="46"/>
      <c r="O51" s="44">
        <f>SUM(O44:O50)</f>
        <v>0</v>
      </c>
      <c r="P51" s="85"/>
      <c r="Q51" s="40">
        <f>SUM(Q44:Q50)</f>
        <v>0</v>
      </c>
      <c r="R51" s="40">
        <f>SUM(O51-G$7)+Q51</f>
        <v>0</v>
      </c>
      <c r="S51" s="62"/>
      <c r="T51" s="88"/>
      <c r="U51" s="89"/>
      <c r="V51" s="113"/>
      <c r="W51" s="113"/>
      <c r="X51" s="198" t="s">
        <v>13</v>
      </c>
      <c r="Y51" s="200"/>
      <c r="Z51" s="113"/>
      <c r="AA51" s="175"/>
    </row>
    <row r="52" spans="2:27" ht="16.899999999999999" customHeight="1" x14ac:dyDescent="0.25">
      <c r="B52" s="174"/>
      <c r="C52" s="235"/>
      <c r="D52" s="19"/>
      <c r="E52" s="63"/>
      <c r="F52" s="64"/>
      <c r="G52" s="65"/>
      <c r="H52" s="66"/>
      <c r="I52" s="63"/>
      <c r="J52" s="64"/>
      <c r="K52" s="67"/>
      <c r="L52" s="68"/>
      <c r="M52" s="42"/>
      <c r="N52" s="41"/>
      <c r="O52" s="42"/>
      <c r="P52" s="41"/>
      <c r="Q52" s="41"/>
      <c r="R52" s="41"/>
      <c r="S52" s="27"/>
      <c r="T52" s="96"/>
      <c r="U52" s="95"/>
      <c r="V52" s="106"/>
      <c r="W52" s="106"/>
      <c r="X52" s="198" t="s">
        <v>14</v>
      </c>
      <c r="Y52" s="200">
        <f>SUMIF(P$17:P$59, "=C",Q$17:Q$59)</f>
        <v>0</v>
      </c>
      <c r="Z52" s="106"/>
      <c r="AA52" s="170"/>
    </row>
    <row r="53" spans="2:27" ht="16.899999999999999" customHeight="1" x14ac:dyDescent="0.25">
      <c r="B53" s="174"/>
      <c r="C53" s="235">
        <f>C50+1</f>
        <v>44277</v>
      </c>
      <c r="D53" s="19" t="s">
        <v>45</v>
      </c>
      <c r="E53" s="280"/>
      <c r="F53" s="281"/>
      <c r="G53" s="282"/>
      <c r="H53" s="283"/>
      <c r="I53" s="280"/>
      <c r="J53" s="281"/>
      <c r="K53" s="284"/>
      <c r="L53" s="285"/>
      <c r="M53" s="42">
        <f t="shared" ref="M53:M59" si="16">((TIME(G53,H53,0)-TIME(E53,F53,0))+(TIME(K53,L53,0)-TIME(I53,J53,0)))*24</f>
        <v>0</v>
      </c>
      <c r="N53" s="286"/>
      <c r="O53" s="42">
        <f t="shared" ref="O53:O59" si="17">SUM(M53-N53)</f>
        <v>0</v>
      </c>
      <c r="P53" s="26"/>
      <c r="Q53" s="26"/>
      <c r="R53" s="197" t="str">
        <f t="shared" ref="R53:R59" si="18">IF(P53="TOIL", "Use TOIL column  →         ", IF(P53="F", "Use Flexi column →         ", IF(P53="UP", "Leave blank                      ",  "")))</f>
        <v/>
      </c>
      <c r="T53" s="92"/>
      <c r="U53" s="93"/>
      <c r="V53" s="106"/>
      <c r="W53" s="106"/>
      <c r="X53" s="198" t="s">
        <v>16</v>
      </c>
      <c r="Y53" s="200">
        <f>SUMIF(P$17:P$59, "=ST",Q$17:Q$59)</f>
        <v>0</v>
      </c>
      <c r="Z53" s="106"/>
      <c r="AA53" s="170"/>
    </row>
    <row r="54" spans="2:27" ht="16.899999999999999" customHeight="1" x14ac:dyDescent="0.25">
      <c r="B54" s="174"/>
      <c r="C54" s="235">
        <f>C53+1</f>
        <v>44278</v>
      </c>
      <c r="D54" s="19" t="s">
        <v>46</v>
      </c>
      <c r="E54" s="280"/>
      <c r="F54" s="281"/>
      <c r="G54" s="282"/>
      <c r="H54" s="283"/>
      <c r="I54" s="280"/>
      <c r="J54" s="281"/>
      <c r="K54" s="284"/>
      <c r="L54" s="285"/>
      <c r="M54" s="42">
        <f t="shared" si="16"/>
        <v>0</v>
      </c>
      <c r="N54" s="286"/>
      <c r="O54" s="42">
        <f t="shared" si="17"/>
        <v>0</v>
      </c>
      <c r="P54" s="26"/>
      <c r="Q54" s="26"/>
      <c r="R54" s="197" t="str">
        <f t="shared" si="18"/>
        <v/>
      </c>
      <c r="T54" s="92"/>
      <c r="U54" s="93"/>
      <c r="V54" s="106"/>
      <c r="W54" s="106"/>
      <c r="X54" s="198" t="s">
        <v>17</v>
      </c>
      <c r="Y54" s="200"/>
      <c r="Z54" s="106"/>
      <c r="AA54" s="170"/>
    </row>
    <row r="55" spans="2:27" ht="16.899999999999999" customHeight="1" x14ac:dyDescent="0.25">
      <c r="B55" s="174"/>
      <c r="C55" s="235">
        <f t="shared" ref="C55:C59" si="19">C54+1</f>
        <v>44279</v>
      </c>
      <c r="D55" s="19" t="s">
        <v>47</v>
      </c>
      <c r="E55" s="280"/>
      <c r="F55" s="281"/>
      <c r="G55" s="282"/>
      <c r="H55" s="283"/>
      <c r="I55" s="280"/>
      <c r="J55" s="281"/>
      <c r="K55" s="284"/>
      <c r="L55" s="285"/>
      <c r="M55" s="42">
        <f t="shared" si="16"/>
        <v>0</v>
      </c>
      <c r="N55" s="286"/>
      <c r="O55" s="42">
        <f t="shared" si="17"/>
        <v>0</v>
      </c>
      <c r="P55" s="26"/>
      <c r="Q55" s="26"/>
      <c r="R55" s="197" t="str">
        <f t="shared" si="18"/>
        <v/>
      </c>
      <c r="T55" s="92"/>
      <c r="U55" s="93"/>
      <c r="V55" s="106"/>
      <c r="W55" s="106"/>
      <c r="X55" s="198" t="s">
        <v>18</v>
      </c>
      <c r="Y55" s="200">
        <f>SUMIF(P$17:P$59, "=TR",Q$17:Q$59)</f>
        <v>0</v>
      </c>
      <c r="Z55" s="106"/>
      <c r="AA55" s="170"/>
    </row>
    <row r="56" spans="2:27" ht="16.899999999999999" customHeight="1" x14ac:dyDescent="0.25">
      <c r="B56" s="174"/>
      <c r="C56" s="235">
        <f t="shared" si="19"/>
        <v>44280</v>
      </c>
      <c r="D56" s="19" t="s">
        <v>48</v>
      </c>
      <c r="E56" s="280"/>
      <c r="F56" s="281"/>
      <c r="G56" s="282"/>
      <c r="H56" s="283"/>
      <c r="I56" s="280"/>
      <c r="J56" s="281"/>
      <c r="K56" s="284"/>
      <c r="L56" s="285"/>
      <c r="M56" s="42">
        <f t="shared" si="16"/>
        <v>0</v>
      </c>
      <c r="N56" s="286"/>
      <c r="O56" s="42">
        <f t="shared" si="17"/>
        <v>0</v>
      </c>
      <c r="P56" s="26"/>
      <c r="Q56" s="26"/>
      <c r="R56" s="197" t="str">
        <f t="shared" si="18"/>
        <v/>
      </c>
      <c r="T56" s="92"/>
      <c r="U56" s="93"/>
      <c r="V56" s="106"/>
      <c r="W56" s="106"/>
      <c r="X56" s="198" t="s">
        <v>20</v>
      </c>
      <c r="Y56" s="200">
        <f>SUMIF(P$17:P$59, "=O",Q$17:Q$59)</f>
        <v>0</v>
      </c>
      <c r="Z56" s="106"/>
      <c r="AA56" s="170"/>
    </row>
    <row r="57" spans="2:27" ht="16.899999999999999" customHeight="1" x14ac:dyDescent="0.25">
      <c r="B57" s="174"/>
      <c r="C57" s="235">
        <f t="shared" si="19"/>
        <v>44281</v>
      </c>
      <c r="D57" s="19" t="s">
        <v>42</v>
      </c>
      <c r="E57" s="280"/>
      <c r="F57" s="281"/>
      <c r="G57" s="282"/>
      <c r="H57" s="283"/>
      <c r="I57" s="280"/>
      <c r="J57" s="281"/>
      <c r="K57" s="284"/>
      <c r="L57" s="285"/>
      <c r="M57" s="42">
        <f t="shared" si="16"/>
        <v>0</v>
      </c>
      <c r="N57" s="286"/>
      <c r="O57" s="42">
        <f t="shared" si="17"/>
        <v>0</v>
      </c>
      <c r="P57" s="26"/>
      <c r="Q57" s="26"/>
      <c r="R57" s="197" t="str">
        <f t="shared" si="18"/>
        <v/>
      </c>
      <c r="T57" s="92"/>
      <c r="U57" s="93"/>
      <c r="V57" s="106"/>
      <c r="W57" s="106"/>
      <c r="X57" s="198" t="s">
        <v>22</v>
      </c>
      <c r="Y57" s="200"/>
      <c r="Z57" s="106"/>
      <c r="AA57" s="170"/>
    </row>
    <row r="58" spans="2:27" ht="16.899999999999999" customHeight="1" x14ac:dyDescent="0.25">
      <c r="B58" s="174"/>
      <c r="C58" s="235">
        <f t="shared" si="19"/>
        <v>44282</v>
      </c>
      <c r="D58" s="19" t="s">
        <v>43</v>
      </c>
      <c r="E58" s="20"/>
      <c r="F58" s="21"/>
      <c r="G58" s="22"/>
      <c r="H58" s="23"/>
      <c r="I58" s="20"/>
      <c r="J58" s="21"/>
      <c r="K58" s="24"/>
      <c r="L58" s="25"/>
      <c r="M58" s="42">
        <f t="shared" si="16"/>
        <v>0</v>
      </c>
      <c r="N58" s="26"/>
      <c r="O58" s="42">
        <f t="shared" si="17"/>
        <v>0</v>
      </c>
      <c r="P58" s="26"/>
      <c r="Q58" s="26"/>
      <c r="R58" s="197" t="str">
        <f t="shared" si="18"/>
        <v/>
      </c>
      <c r="T58" s="92"/>
      <c r="U58" s="93"/>
      <c r="V58" s="106"/>
      <c r="W58" s="106"/>
      <c r="X58" s="198" t="s">
        <v>24</v>
      </c>
      <c r="Y58" s="200">
        <f>SUMIF(P$17:P$59, "=WH",Q$17:Q$59)</f>
        <v>0</v>
      </c>
      <c r="Z58" s="106"/>
      <c r="AA58" s="170"/>
    </row>
    <row r="59" spans="2:27" ht="16.899999999999999" customHeight="1" x14ac:dyDescent="0.25">
      <c r="B59" s="174"/>
      <c r="C59" s="235">
        <f t="shared" si="19"/>
        <v>44283</v>
      </c>
      <c r="D59" s="19" t="s">
        <v>44</v>
      </c>
      <c r="E59" s="20"/>
      <c r="F59" s="21"/>
      <c r="G59" s="22"/>
      <c r="H59" s="23"/>
      <c r="I59" s="20"/>
      <c r="J59" s="21"/>
      <c r="K59" s="24"/>
      <c r="L59" s="25"/>
      <c r="M59" s="42">
        <f t="shared" si="16"/>
        <v>0</v>
      </c>
      <c r="N59" s="26"/>
      <c r="O59" s="42">
        <f t="shared" si="17"/>
        <v>0</v>
      </c>
      <c r="P59" s="26"/>
      <c r="Q59" s="26"/>
      <c r="R59" s="197" t="str">
        <f t="shared" si="18"/>
        <v/>
      </c>
      <c r="T59" s="92"/>
      <c r="U59" s="93"/>
      <c r="V59" s="106"/>
      <c r="W59" s="106"/>
      <c r="X59" s="198" t="s">
        <v>55</v>
      </c>
      <c r="Y59" s="200"/>
      <c r="Z59" s="106"/>
      <c r="AA59" s="170"/>
    </row>
    <row r="60" spans="2:27" s="28" customFormat="1" ht="16.899999999999999" customHeight="1" x14ac:dyDescent="0.25">
      <c r="B60" s="187"/>
      <c r="C60" s="237"/>
      <c r="D60" s="38" t="s">
        <v>50</v>
      </c>
      <c r="E60" s="79"/>
      <c r="F60" s="80"/>
      <c r="G60" s="81"/>
      <c r="H60" s="82"/>
      <c r="I60" s="79"/>
      <c r="J60" s="80"/>
      <c r="K60" s="83"/>
      <c r="L60" s="84"/>
      <c r="M60" s="162"/>
      <c r="N60" s="46"/>
      <c r="O60" s="44">
        <f>SUM(O53:O59)</f>
        <v>0</v>
      </c>
      <c r="P60" s="85"/>
      <c r="Q60" s="44">
        <f>SUM(Q53:Q59)</f>
        <v>0</v>
      </c>
      <c r="R60" s="44">
        <f>SUM(O60-G$7)+Q60</f>
        <v>0</v>
      </c>
      <c r="S60" s="62"/>
      <c r="T60" s="151"/>
      <c r="U60" s="152"/>
      <c r="V60" s="113"/>
      <c r="W60" s="113"/>
      <c r="X60" s="198" t="s">
        <v>62</v>
      </c>
      <c r="Y60" s="200"/>
      <c r="Z60" s="113"/>
      <c r="AA60" s="175"/>
    </row>
    <row r="61" spans="2:27" s="28" customFormat="1" ht="16.899999999999999" customHeight="1" thickBot="1" x14ac:dyDescent="0.3">
      <c r="B61" s="187"/>
      <c r="C61" s="247"/>
      <c r="D61" s="167"/>
      <c r="E61" s="72"/>
      <c r="F61" s="73"/>
      <c r="G61" s="74"/>
      <c r="H61" s="75"/>
      <c r="I61" s="72"/>
      <c r="J61" s="73"/>
      <c r="K61" s="76"/>
      <c r="L61" s="77"/>
      <c r="M61" s="163"/>
      <c r="N61" s="164"/>
      <c r="O61" s="165"/>
      <c r="P61" s="166"/>
      <c r="Q61" s="165"/>
      <c r="R61" s="165"/>
      <c r="S61" s="78"/>
      <c r="T61" s="191"/>
      <c r="U61" s="192"/>
      <c r="V61" s="113"/>
      <c r="W61" s="113"/>
      <c r="X61" s="113"/>
      <c r="Y61" s="113"/>
      <c r="Z61" s="113"/>
      <c r="AA61" s="175"/>
    </row>
    <row r="62" spans="2:27" ht="16.5" thickBot="1" x14ac:dyDescent="0.3">
      <c r="B62" s="174"/>
      <c r="C62" s="106"/>
      <c r="D62" s="106"/>
      <c r="E62" s="168"/>
      <c r="F62" s="168"/>
      <c r="G62" s="168"/>
      <c r="H62" s="168"/>
      <c r="I62" s="168"/>
      <c r="J62" s="168"/>
      <c r="K62" s="168"/>
      <c r="L62" s="168"/>
      <c r="M62" s="176"/>
      <c r="N62" s="106"/>
      <c r="O62" s="106"/>
      <c r="P62" s="131"/>
      <c r="Q62" s="177"/>
      <c r="R62" s="178">
        <f>SUM(R17:R60)</f>
        <v>0</v>
      </c>
      <c r="S62" s="106"/>
      <c r="T62" s="106"/>
      <c r="U62" s="131"/>
      <c r="V62" s="106"/>
      <c r="W62" s="106"/>
      <c r="X62" s="106"/>
      <c r="Y62" s="106"/>
      <c r="Z62" s="106"/>
      <c r="AA62" s="170"/>
    </row>
    <row r="63" spans="2:27" ht="16.5" thickBot="1" x14ac:dyDescent="0.3">
      <c r="B63" s="174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17" t="s">
        <v>93</v>
      </c>
      <c r="O63" s="169">
        <f>SUM(O24+O33+O42+O51+O60)</f>
        <v>0</v>
      </c>
      <c r="P63" s="116" t="s">
        <v>80</v>
      </c>
      <c r="Q63" s="203">
        <f>SUMIF(P$17:P$59, "=A",Q$17:Q$59)</f>
        <v>0</v>
      </c>
      <c r="R63" s="131"/>
      <c r="S63" s="106"/>
      <c r="T63" s="203">
        <f>SUM(T17:T60)</f>
        <v>0</v>
      </c>
      <c r="U63" s="203">
        <f>SUM(U17:U60)</f>
        <v>0</v>
      </c>
      <c r="V63" s="111" t="s">
        <v>87</v>
      </c>
      <c r="W63" s="106"/>
      <c r="X63" s="106"/>
      <c r="Y63" s="106"/>
      <c r="Z63" s="106"/>
      <c r="AA63" s="170"/>
    </row>
    <row r="64" spans="2:27" ht="16.5" thickBot="1" x14ac:dyDescent="0.3">
      <c r="B64" s="174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16" t="s">
        <v>81</v>
      </c>
      <c r="Q64" s="203">
        <f>SUMIF(P$17:P$59, "=S ",Q$17:Q$59)</f>
        <v>0</v>
      </c>
      <c r="R64" s="131"/>
      <c r="S64" s="106"/>
      <c r="T64" s="203">
        <f>'Feb 2021'!T65</f>
        <v>0</v>
      </c>
      <c r="U64" s="203">
        <f>'Feb 2021'!U65</f>
        <v>0</v>
      </c>
      <c r="V64" s="110" t="s">
        <v>79</v>
      </c>
      <c r="W64" s="106"/>
      <c r="X64" s="106"/>
      <c r="Y64" s="106"/>
      <c r="Z64" s="106"/>
      <c r="AA64" s="170"/>
    </row>
    <row r="65" spans="2:27" ht="16.5" thickBot="1" x14ac:dyDescent="0.3">
      <c r="B65" s="174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17" t="s">
        <v>89</v>
      </c>
      <c r="Q65" s="203">
        <f>SUM(Y52,Y53,Y55,Y56,Y58)</f>
        <v>0</v>
      </c>
      <c r="R65" s="131"/>
      <c r="S65" s="106"/>
      <c r="T65" s="203">
        <f>IF(   (T63+T64) &gt; (  (10/37.5) * G7  ),  (  (10/37.5) * G7  ),            (T63+T64)     )</f>
        <v>0</v>
      </c>
      <c r="U65" s="203">
        <f>U63+U64</f>
        <v>0</v>
      </c>
      <c r="V65" s="114" t="s">
        <v>88</v>
      </c>
      <c r="W65" s="106"/>
      <c r="X65" s="106"/>
      <c r="Y65" s="106"/>
      <c r="Z65" s="106"/>
      <c r="AA65" s="170"/>
    </row>
    <row r="66" spans="2:27" x14ac:dyDescent="0.25">
      <c r="B66" s="174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16"/>
      <c r="P66" s="116" t="s">
        <v>57</v>
      </c>
      <c r="Q66" s="179">
        <f>SUM(O63,Q63,Q64,Q65)-M7</f>
        <v>0</v>
      </c>
      <c r="R66" s="131"/>
      <c r="S66" s="113"/>
      <c r="T66" s="193" t="str">
        <f>IF(   (T63+T64) &gt;(  (10/37.5) * G7  ), "Flexi-Time capped as over the maximum Flexi-Time that can be carried over to the next month", "" )</f>
        <v/>
      </c>
      <c r="U66" s="131"/>
      <c r="V66" s="106"/>
      <c r="W66" s="106"/>
      <c r="X66" s="106"/>
      <c r="Y66" s="106"/>
      <c r="Z66" s="106"/>
      <c r="AA66" s="170"/>
    </row>
    <row r="67" spans="2:27" x14ac:dyDescent="0.25">
      <c r="B67" s="180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2"/>
      <c r="O67" s="183"/>
      <c r="P67" s="184"/>
      <c r="Q67" s="194" t="str">
        <f>IF(Q66&lt;&gt;SUM(T63:U63), "'TOTAL FORWARD' different from 'This Month's Flexi-Time / TOIL'. The difference needs to be allocated as Flexi-Time or TOIL in columns 'T' and 'U'", "")</f>
        <v/>
      </c>
      <c r="R67" s="185"/>
      <c r="S67" s="181"/>
      <c r="T67" s="181"/>
      <c r="U67" s="185"/>
      <c r="V67" s="181"/>
      <c r="W67" s="181"/>
      <c r="X67" s="181"/>
      <c r="Y67" s="181"/>
      <c r="Z67" s="181"/>
      <c r="AA67" s="186"/>
    </row>
    <row r="68" spans="2:27" x14ac:dyDescent="0.25">
      <c r="N68" s="33"/>
      <c r="O68" s="43"/>
      <c r="Q68" s="32"/>
      <c r="S68" s="1"/>
    </row>
    <row r="69" spans="2:27" x14ac:dyDescent="0.25">
      <c r="M69" s="33"/>
      <c r="N69" s="33"/>
      <c r="O69" s="43"/>
      <c r="Q69" s="32"/>
      <c r="S69" s="1"/>
      <c r="T69" s="2"/>
      <c r="U69" s="1"/>
    </row>
    <row r="70" spans="2:27" x14ac:dyDescent="0.25">
      <c r="N70" s="33"/>
      <c r="O70" s="43"/>
      <c r="Q70" s="32"/>
      <c r="R70" s="1"/>
      <c r="S70" s="1"/>
      <c r="T70" s="2"/>
      <c r="U70" s="1"/>
    </row>
    <row r="71" spans="2:27" x14ac:dyDescent="0.25">
      <c r="Q71" s="32"/>
      <c r="R71" s="1"/>
      <c r="S71" s="1"/>
      <c r="T71" s="2"/>
      <c r="U71" s="1"/>
    </row>
    <row r="72" spans="2:27" x14ac:dyDescent="0.25">
      <c r="P72" s="32"/>
      <c r="R72" s="1"/>
      <c r="S72" s="1"/>
      <c r="T72" s="2"/>
      <c r="U72" s="1"/>
    </row>
    <row r="73" spans="2:27" x14ac:dyDescent="0.25">
      <c r="R73" s="32"/>
      <c r="S73" s="1"/>
    </row>
    <row r="96" spans="3:7" x14ac:dyDescent="0.25">
      <c r="C96" s="3"/>
      <c r="D96" s="3"/>
      <c r="E96" s="3"/>
      <c r="F96" s="3"/>
      <c r="G96" s="3"/>
    </row>
    <row r="97" spans="3:11" x14ac:dyDescent="0.25">
      <c r="C97" s="3"/>
      <c r="D97" s="3"/>
      <c r="E97" s="3"/>
      <c r="F97" s="3"/>
      <c r="G97" s="3"/>
    </row>
    <row r="98" spans="3:11" x14ac:dyDescent="0.25">
      <c r="C98" s="3"/>
      <c r="D98" s="3"/>
      <c r="E98" s="3"/>
      <c r="F98" s="3"/>
      <c r="G98" s="3"/>
    </row>
    <row r="99" spans="3:11" x14ac:dyDescent="0.25">
      <c r="C99" s="3"/>
      <c r="D99" s="3"/>
      <c r="E99" s="3"/>
      <c r="F99" s="3"/>
      <c r="G99" s="3"/>
    </row>
    <row r="100" spans="3:11" x14ac:dyDescent="0.25">
      <c r="C100" s="3"/>
      <c r="F100" s="3"/>
      <c r="G100" s="3"/>
    </row>
    <row r="101" spans="3:11" x14ac:dyDescent="0.25">
      <c r="C101" s="3"/>
      <c r="F101" s="3"/>
      <c r="G101" s="3"/>
    </row>
    <row r="102" spans="3:11" x14ac:dyDescent="0.25">
      <c r="C102" s="3"/>
      <c r="F102" s="3"/>
      <c r="G102" s="3"/>
    </row>
    <row r="103" spans="3:11" x14ac:dyDescent="0.25">
      <c r="C103" s="3"/>
      <c r="F103" s="3"/>
      <c r="G103" s="3"/>
    </row>
    <row r="104" spans="3:11" x14ac:dyDescent="0.25">
      <c r="C104" s="3"/>
      <c r="F104" s="3"/>
      <c r="G104" s="3"/>
    </row>
    <row r="105" spans="3:11" x14ac:dyDescent="0.25">
      <c r="C105" s="3"/>
      <c r="F105" s="3"/>
      <c r="G105" s="3"/>
    </row>
    <row r="106" spans="3:11" x14ac:dyDescent="0.25">
      <c r="C106" s="3"/>
      <c r="F106" s="3"/>
      <c r="G106" s="3"/>
    </row>
    <row r="107" spans="3:11" x14ac:dyDescent="0.25">
      <c r="C107" s="3"/>
      <c r="F107" s="3"/>
      <c r="G107" s="3"/>
    </row>
    <row r="108" spans="3:11" x14ac:dyDescent="0.25">
      <c r="C108" s="3"/>
      <c r="F108" s="3"/>
      <c r="G108" s="3"/>
    </row>
    <row r="109" spans="3:11" x14ac:dyDescent="0.25">
      <c r="C109" s="3"/>
      <c r="F109" s="3"/>
      <c r="G109" s="3"/>
    </row>
    <row r="110" spans="3:11" x14ac:dyDescent="0.25">
      <c r="C110" s="27"/>
      <c r="F110" s="27"/>
      <c r="G110" s="27"/>
      <c r="H110" s="195"/>
      <c r="I110" s="195"/>
      <c r="J110" s="195"/>
      <c r="K110" s="195"/>
    </row>
    <row r="111" spans="3:11" x14ac:dyDescent="0.25">
      <c r="C111" s="27"/>
      <c r="D111" s="196"/>
      <c r="E111" s="27"/>
      <c r="F111" s="27"/>
      <c r="G111" s="27"/>
      <c r="H111" s="195"/>
      <c r="I111" s="195"/>
      <c r="J111" s="195"/>
      <c r="K111" s="195"/>
    </row>
    <row r="112" spans="3:11" x14ac:dyDescent="0.25">
      <c r="C112" s="27"/>
      <c r="D112" s="196"/>
      <c r="E112" s="27"/>
      <c r="F112" s="27"/>
      <c r="G112" s="27"/>
      <c r="H112" s="195"/>
      <c r="I112" s="195"/>
      <c r="J112" s="195"/>
      <c r="K112" s="195"/>
    </row>
    <row r="113" spans="3:11" x14ac:dyDescent="0.25">
      <c r="C113" s="27"/>
      <c r="D113" s="196"/>
      <c r="E113" s="27"/>
      <c r="F113" s="27"/>
      <c r="G113" s="27"/>
      <c r="H113" s="195"/>
      <c r="I113" s="195"/>
      <c r="J113" s="195"/>
      <c r="K113" s="195"/>
    </row>
    <row r="114" spans="3:11" x14ac:dyDescent="0.25">
      <c r="C114" s="27"/>
      <c r="D114" s="196"/>
      <c r="E114" s="27"/>
      <c r="F114" s="27"/>
      <c r="G114" s="27"/>
      <c r="H114" s="195"/>
      <c r="I114" s="195"/>
      <c r="J114" s="195"/>
      <c r="K114" s="195"/>
    </row>
    <row r="115" spans="3:11" x14ac:dyDescent="0.25">
      <c r="C115" s="27"/>
      <c r="D115" s="196"/>
      <c r="E115" s="27"/>
      <c r="F115" s="27"/>
      <c r="G115" s="27"/>
      <c r="H115" s="195"/>
      <c r="I115" s="195"/>
      <c r="J115" s="195"/>
      <c r="K115" s="195"/>
    </row>
    <row r="116" spans="3:11" x14ac:dyDescent="0.25">
      <c r="C116" s="27"/>
      <c r="D116" s="196"/>
      <c r="E116" s="27"/>
      <c r="F116" s="27"/>
      <c r="G116" s="195"/>
      <c r="H116" s="195"/>
      <c r="I116" s="195"/>
      <c r="J116" s="195"/>
      <c r="K116" s="195"/>
    </row>
    <row r="117" spans="3:11" x14ac:dyDescent="0.25">
      <c r="C117" s="27"/>
      <c r="D117" s="196"/>
      <c r="E117" s="27"/>
      <c r="F117" s="27"/>
      <c r="G117" s="195"/>
      <c r="H117" s="195"/>
      <c r="I117" s="195"/>
      <c r="J117" s="195"/>
      <c r="K117" s="195"/>
    </row>
    <row r="118" spans="3:11" x14ac:dyDescent="0.25">
      <c r="C118" s="27"/>
      <c r="D118" s="196"/>
      <c r="E118" s="27"/>
      <c r="F118" s="27"/>
      <c r="G118" s="195"/>
      <c r="H118" s="195"/>
      <c r="I118" s="195"/>
      <c r="J118" s="195"/>
      <c r="K118" s="195"/>
    </row>
    <row r="119" spans="3:11" x14ac:dyDescent="0.25">
      <c r="C119" s="27"/>
      <c r="D119" s="196"/>
      <c r="E119" s="27"/>
      <c r="F119" s="27"/>
      <c r="G119" s="195"/>
      <c r="H119" s="195"/>
      <c r="I119" s="195"/>
      <c r="J119" s="195"/>
      <c r="K119" s="195"/>
    </row>
    <row r="120" spans="3:11" x14ac:dyDescent="0.25">
      <c r="C120" s="27"/>
      <c r="D120" s="196"/>
      <c r="E120" s="27"/>
      <c r="F120" s="27"/>
      <c r="G120" s="195"/>
      <c r="H120" s="195"/>
      <c r="I120" s="195"/>
      <c r="J120" s="195"/>
      <c r="K120" s="195"/>
    </row>
    <row r="121" spans="3:11" x14ac:dyDescent="0.25">
      <c r="C121" s="27"/>
      <c r="D121" s="27"/>
      <c r="E121" s="27"/>
      <c r="F121" s="27"/>
      <c r="G121" s="195"/>
      <c r="H121" s="195"/>
      <c r="I121" s="195"/>
      <c r="J121" s="195"/>
      <c r="K121" s="195"/>
    </row>
    <row r="122" spans="3:11" x14ac:dyDescent="0.25">
      <c r="C122" s="27"/>
      <c r="D122" s="196"/>
      <c r="E122" s="27"/>
      <c r="F122" s="27"/>
      <c r="G122" s="195"/>
      <c r="H122" s="195"/>
      <c r="I122" s="195"/>
      <c r="J122" s="195"/>
      <c r="K122" s="195"/>
    </row>
    <row r="123" spans="3:11" x14ac:dyDescent="0.25">
      <c r="C123" s="27"/>
      <c r="D123" s="196"/>
      <c r="E123" s="27"/>
      <c r="F123" s="27"/>
      <c r="G123" s="195"/>
      <c r="H123" s="195"/>
      <c r="I123" s="195"/>
      <c r="J123" s="195"/>
      <c r="K123" s="195"/>
    </row>
    <row r="124" spans="3:11" x14ac:dyDescent="0.25">
      <c r="C124" s="27"/>
      <c r="D124" s="196"/>
      <c r="E124" s="27"/>
      <c r="F124" s="27"/>
      <c r="G124" s="195"/>
      <c r="H124" s="195"/>
      <c r="I124" s="195"/>
      <c r="J124" s="195"/>
      <c r="K124" s="195"/>
    </row>
    <row r="125" spans="3:11" x14ac:dyDescent="0.25">
      <c r="C125" s="27"/>
      <c r="D125" s="196"/>
      <c r="E125" s="27"/>
      <c r="F125" s="27"/>
      <c r="G125" s="195"/>
      <c r="H125" s="195"/>
      <c r="I125" s="195"/>
      <c r="J125" s="195"/>
      <c r="K125" s="195"/>
    </row>
    <row r="126" spans="3:11" x14ac:dyDescent="0.25">
      <c r="C126" s="27"/>
      <c r="D126" s="196"/>
      <c r="E126" s="27"/>
      <c r="F126" s="27"/>
      <c r="G126" s="195"/>
      <c r="H126" s="195"/>
      <c r="I126" s="195"/>
      <c r="J126" s="195"/>
      <c r="K126" s="195"/>
    </row>
    <row r="127" spans="3:11" x14ac:dyDescent="0.25">
      <c r="C127" s="27"/>
      <c r="D127" s="196"/>
      <c r="E127" s="27"/>
      <c r="F127" s="27"/>
      <c r="G127" s="195"/>
      <c r="H127" s="195"/>
      <c r="I127" s="195"/>
      <c r="J127" s="195"/>
      <c r="K127" s="195"/>
    </row>
    <row r="128" spans="3:11" x14ac:dyDescent="0.25">
      <c r="C128" s="27"/>
      <c r="D128" s="196"/>
      <c r="E128" s="27"/>
      <c r="F128" s="27"/>
      <c r="G128" s="195"/>
      <c r="H128" s="195"/>
      <c r="I128" s="195"/>
      <c r="J128" s="195"/>
      <c r="K128" s="195"/>
    </row>
    <row r="129" spans="3:11" x14ac:dyDescent="0.25">
      <c r="C129" s="27"/>
      <c r="D129" s="196"/>
      <c r="E129" s="27"/>
      <c r="F129" s="27"/>
      <c r="G129" s="195"/>
      <c r="H129" s="195"/>
      <c r="I129" s="195"/>
      <c r="J129" s="195"/>
      <c r="K129" s="195"/>
    </row>
    <row r="130" spans="3:11" x14ac:dyDescent="0.25">
      <c r="C130" s="27"/>
      <c r="D130" s="196"/>
      <c r="E130" s="27"/>
      <c r="F130" s="27"/>
      <c r="G130" s="195"/>
      <c r="H130" s="195"/>
      <c r="I130" s="195"/>
      <c r="J130" s="195"/>
      <c r="K130" s="195"/>
    </row>
    <row r="131" spans="3:11" x14ac:dyDescent="0.25">
      <c r="C131" s="27"/>
      <c r="D131" s="196"/>
      <c r="E131" s="27"/>
      <c r="F131" s="27"/>
      <c r="G131" s="195"/>
      <c r="H131" s="195"/>
      <c r="I131" s="195"/>
      <c r="J131" s="195"/>
      <c r="K131" s="195"/>
    </row>
    <row r="132" spans="3:11" x14ac:dyDescent="0.25">
      <c r="C132" s="27"/>
      <c r="D132" s="27"/>
      <c r="E132" s="27"/>
      <c r="F132" s="27"/>
      <c r="G132" s="195"/>
      <c r="H132" s="195"/>
      <c r="I132" s="195"/>
      <c r="J132" s="195"/>
      <c r="K132" s="195"/>
    </row>
    <row r="133" spans="3:11" x14ac:dyDescent="0.25">
      <c r="C133" s="27"/>
      <c r="D133" s="196"/>
      <c r="E133" s="27"/>
      <c r="F133" s="27"/>
      <c r="G133" s="195"/>
      <c r="H133" s="195"/>
      <c r="I133" s="195"/>
      <c r="J133" s="195"/>
      <c r="K133" s="195"/>
    </row>
    <row r="134" spans="3:11" x14ac:dyDescent="0.25">
      <c r="C134" s="27"/>
      <c r="D134" s="196"/>
      <c r="E134" s="27"/>
      <c r="F134" s="27"/>
      <c r="G134" s="195"/>
      <c r="H134" s="195"/>
      <c r="I134" s="195"/>
      <c r="J134" s="195"/>
      <c r="K134" s="195"/>
    </row>
    <row r="135" spans="3:11" x14ac:dyDescent="0.25">
      <c r="C135" s="27"/>
      <c r="D135" s="196"/>
      <c r="E135" s="27"/>
      <c r="F135" s="27"/>
      <c r="G135" s="195"/>
      <c r="H135" s="195"/>
      <c r="I135" s="195"/>
      <c r="J135" s="195"/>
      <c r="K135" s="195"/>
    </row>
    <row r="136" spans="3:11" x14ac:dyDescent="0.25">
      <c r="C136" s="27"/>
      <c r="D136" s="196"/>
      <c r="E136" s="27"/>
      <c r="F136" s="27"/>
      <c r="G136" s="195"/>
      <c r="H136" s="195"/>
      <c r="I136" s="195"/>
      <c r="J136" s="195"/>
      <c r="K136" s="195"/>
    </row>
    <row r="137" spans="3:11" x14ac:dyDescent="0.25">
      <c r="C137" s="27"/>
      <c r="D137" s="196"/>
      <c r="E137" s="27"/>
      <c r="F137" s="27"/>
      <c r="G137" s="195"/>
      <c r="H137" s="195"/>
      <c r="I137" s="195"/>
      <c r="J137" s="195"/>
      <c r="K137" s="195"/>
    </row>
    <row r="138" spans="3:11" x14ac:dyDescent="0.25">
      <c r="C138" s="27"/>
      <c r="D138" s="196"/>
      <c r="E138" s="27"/>
      <c r="F138" s="27"/>
      <c r="G138" s="195"/>
      <c r="H138" s="195"/>
      <c r="I138" s="195"/>
      <c r="J138" s="195"/>
      <c r="K138" s="195"/>
    </row>
    <row r="139" spans="3:11" x14ac:dyDescent="0.25">
      <c r="C139" s="27"/>
      <c r="D139" s="196"/>
      <c r="E139" s="27"/>
      <c r="F139" s="27"/>
      <c r="G139" s="195"/>
      <c r="H139" s="195"/>
      <c r="I139" s="195"/>
      <c r="J139" s="195"/>
      <c r="K139" s="195"/>
    </row>
    <row r="140" spans="3:11" x14ac:dyDescent="0.25">
      <c r="C140" s="27"/>
      <c r="D140" s="196"/>
      <c r="E140" s="27"/>
      <c r="F140" s="27"/>
      <c r="G140" s="195"/>
      <c r="H140" s="195"/>
      <c r="I140" s="195"/>
      <c r="J140" s="195"/>
      <c r="K140" s="195"/>
    </row>
    <row r="141" spans="3:11" x14ac:dyDescent="0.25">
      <c r="C141" s="27"/>
      <c r="D141" s="196"/>
      <c r="E141" s="27"/>
      <c r="F141" s="27"/>
      <c r="G141" s="195"/>
      <c r="H141" s="195"/>
      <c r="I141" s="195"/>
      <c r="J141" s="195"/>
      <c r="K141" s="195"/>
    </row>
    <row r="142" spans="3:11" x14ac:dyDescent="0.25">
      <c r="C142" s="27"/>
      <c r="D142" s="196"/>
      <c r="E142" s="27"/>
      <c r="F142" s="27"/>
      <c r="G142" s="195"/>
      <c r="H142" s="195"/>
      <c r="I142" s="195"/>
      <c r="J142" s="195"/>
      <c r="K142" s="195"/>
    </row>
    <row r="143" spans="3:11" x14ac:dyDescent="0.25">
      <c r="C143" s="27"/>
      <c r="D143" s="27"/>
      <c r="E143" s="27"/>
      <c r="F143" s="27"/>
      <c r="G143" s="195"/>
      <c r="H143" s="195"/>
      <c r="I143" s="195"/>
      <c r="J143" s="195"/>
      <c r="K143" s="195"/>
    </row>
    <row r="144" spans="3:11" x14ac:dyDescent="0.25">
      <c r="C144" s="27"/>
      <c r="D144" s="196"/>
      <c r="E144" s="27"/>
      <c r="F144" s="27"/>
      <c r="G144" s="195"/>
      <c r="H144" s="195"/>
      <c r="I144" s="195"/>
      <c r="J144" s="195"/>
      <c r="K144" s="195"/>
    </row>
    <row r="145" spans="3:11" x14ac:dyDescent="0.25">
      <c r="C145" s="27"/>
      <c r="D145" s="196"/>
      <c r="E145" s="27"/>
      <c r="F145" s="27"/>
      <c r="G145" s="195"/>
      <c r="H145" s="195"/>
      <c r="I145" s="195"/>
      <c r="J145" s="195"/>
      <c r="K145" s="195"/>
    </row>
    <row r="146" spans="3:11" x14ac:dyDescent="0.25">
      <c r="C146" s="27"/>
      <c r="D146" s="196"/>
      <c r="E146" s="27"/>
      <c r="F146" s="27"/>
      <c r="G146" s="195"/>
      <c r="H146" s="195"/>
      <c r="I146" s="195"/>
      <c r="J146" s="195"/>
      <c r="K146" s="195"/>
    </row>
    <row r="147" spans="3:11" x14ac:dyDescent="0.25">
      <c r="C147" s="27"/>
      <c r="D147" s="196"/>
      <c r="E147" s="27"/>
      <c r="F147" s="27"/>
      <c r="G147" s="195"/>
      <c r="H147" s="195"/>
      <c r="I147" s="195"/>
      <c r="J147" s="195"/>
      <c r="K147" s="195"/>
    </row>
    <row r="148" spans="3:11" x14ac:dyDescent="0.25">
      <c r="C148" s="27"/>
      <c r="D148" s="196"/>
      <c r="E148" s="27"/>
      <c r="F148" s="27"/>
      <c r="G148" s="195"/>
      <c r="H148" s="195"/>
      <c r="I148" s="195"/>
      <c r="J148" s="195"/>
      <c r="K148" s="195"/>
    </row>
    <row r="149" spans="3:11" x14ac:dyDescent="0.25">
      <c r="C149" s="27"/>
      <c r="D149" s="196"/>
      <c r="E149" s="27"/>
      <c r="F149" s="27"/>
      <c r="G149" s="195"/>
      <c r="H149" s="195"/>
      <c r="I149" s="195"/>
      <c r="J149" s="195"/>
      <c r="K149" s="195"/>
    </row>
    <row r="150" spans="3:11" x14ac:dyDescent="0.25">
      <c r="C150" s="27"/>
      <c r="D150" s="196"/>
      <c r="E150" s="27"/>
      <c r="F150" s="27"/>
      <c r="G150" s="195"/>
      <c r="H150" s="195"/>
      <c r="I150" s="195"/>
      <c r="J150" s="195"/>
      <c r="K150" s="195"/>
    </row>
    <row r="151" spans="3:11" x14ac:dyDescent="0.25">
      <c r="C151" s="27"/>
      <c r="D151" s="196"/>
      <c r="E151" s="27"/>
      <c r="F151" s="27"/>
      <c r="G151" s="195"/>
      <c r="H151" s="195"/>
      <c r="I151" s="195"/>
      <c r="J151" s="195"/>
      <c r="K151" s="195"/>
    </row>
    <row r="152" spans="3:11" x14ac:dyDescent="0.25">
      <c r="C152" s="27"/>
      <c r="D152" s="196"/>
      <c r="E152" s="27"/>
      <c r="F152" s="27"/>
      <c r="G152" s="195"/>
      <c r="H152" s="195"/>
      <c r="I152" s="195"/>
      <c r="J152" s="195"/>
      <c r="K152" s="195"/>
    </row>
    <row r="153" spans="3:11" x14ac:dyDescent="0.25">
      <c r="C153" s="27"/>
      <c r="D153" s="196"/>
      <c r="E153" s="27"/>
      <c r="F153" s="27"/>
      <c r="G153" s="195"/>
      <c r="H153" s="195"/>
      <c r="I153" s="195"/>
      <c r="J153" s="195"/>
      <c r="K153" s="195"/>
    </row>
    <row r="154" spans="3:11" x14ac:dyDescent="0.25">
      <c r="C154" s="27"/>
      <c r="D154" s="27"/>
      <c r="E154" s="27"/>
      <c r="F154" s="27"/>
      <c r="G154" s="195"/>
      <c r="H154" s="195"/>
      <c r="I154" s="195"/>
      <c r="J154" s="195"/>
      <c r="K154" s="195"/>
    </row>
    <row r="155" spans="3:11" x14ac:dyDescent="0.25">
      <c r="C155" s="27"/>
      <c r="D155" s="27"/>
      <c r="E155" s="27"/>
      <c r="F155" s="27"/>
      <c r="G155" s="195"/>
      <c r="H155" s="195"/>
      <c r="I155" s="195"/>
      <c r="J155" s="195"/>
      <c r="K155" s="195"/>
    </row>
    <row r="156" spans="3:11" x14ac:dyDescent="0.25">
      <c r="C156" s="27"/>
      <c r="D156" s="27"/>
      <c r="E156" s="27"/>
      <c r="F156" s="27"/>
      <c r="G156" s="195"/>
      <c r="H156" s="195"/>
      <c r="I156" s="195"/>
      <c r="J156" s="195"/>
      <c r="K156" s="195"/>
    </row>
    <row r="157" spans="3:11" x14ac:dyDescent="0.25">
      <c r="C157" s="27"/>
      <c r="D157" s="27"/>
      <c r="E157" s="27"/>
      <c r="F157" s="27"/>
      <c r="G157" s="195"/>
      <c r="H157" s="195"/>
      <c r="I157" s="195"/>
      <c r="J157" s="195"/>
      <c r="K157" s="195"/>
    </row>
    <row r="158" spans="3:11" x14ac:dyDescent="0.25">
      <c r="C158" s="27"/>
      <c r="D158" s="27"/>
      <c r="E158" s="27"/>
      <c r="F158" s="27"/>
      <c r="G158" s="195"/>
      <c r="H158" s="195"/>
      <c r="I158" s="195"/>
      <c r="J158" s="195"/>
      <c r="K158" s="195"/>
    </row>
    <row r="159" spans="3:11" x14ac:dyDescent="0.25">
      <c r="C159" s="27"/>
      <c r="D159" s="27"/>
      <c r="E159" s="27"/>
      <c r="F159" s="27"/>
      <c r="G159" s="195"/>
      <c r="H159" s="195"/>
      <c r="I159" s="195"/>
      <c r="J159" s="195"/>
      <c r="K159" s="195"/>
    </row>
    <row r="160" spans="3:11" x14ac:dyDescent="0.25">
      <c r="C160" s="27"/>
      <c r="D160" s="27"/>
      <c r="E160" s="27"/>
      <c r="F160" s="27"/>
      <c r="G160" s="195"/>
      <c r="H160" s="195"/>
      <c r="I160" s="195"/>
      <c r="J160" s="195"/>
      <c r="K160" s="195"/>
    </row>
    <row r="161" spans="3:11" x14ac:dyDescent="0.25">
      <c r="C161" s="27"/>
      <c r="D161" s="27"/>
      <c r="E161" s="27"/>
      <c r="F161" s="27"/>
      <c r="G161" s="195"/>
      <c r="H161" s="195"/>
      <c r="I161" s="195"/>
      <c r="J161" s="195"/>
      <c r="K161" s="195"/>
    </row>
    <row r="162" spans="3:11" x14ac:dyDescent="0.25">
      <c r="C162" s="27"/>
      <c r="D162" s="27"/>
      <c r="E162" s="27"/>
      <c r="F162" s="27"/>
      <c r="G162" s="195"/>
      <c r="H162" s="195"/>
      <c r="I162" s="195"/>
      <c r="J162" s="195"/>
      <c r="K162" s="195"/>
    </row>
    <row r="163" spans="3:11" x14ac:dyDescent="0.25">
      <c r="C163" s="27"/>
      <c r="D163" s="27"/>
      <c r="E163" s="27"/>
      <c r="F163" s="27"/>
      <c r="G163" s="195"/>
      <c r="H163" s="195"/>
      <c r="I163" s="195"/>
      <c r="J163" s="195"/>
      <c r="K163" s="195"/>
    </row>
    <row r="164" spans="3:11" x14ac:dyDescent="0.25">
      <c r="C164" s="27"/>
      <c r="D164" s="27"/>
      <c r="E164" s="27"/>
      <c r="F164" s="27"/>
      <c r="G164" s="195"/>
      <c r="H164" s="195"/>
      <c r="I164" s="195"/>
      <c r="J164" s="195"/>
      <c r="K164" s="195"/>
    </row>
    <row r="165" spans="3:11" x14ac:dyDescent="0.25">
      <c r="C165" s="27"/>
      <c r="D165" s="27"/>
      <c r="E165" s="27"/>
      <c r="F165" s="27"/>
      <c r="G165" s="195"/>
      <c r="H165" s="195"/>
      <c r="I165" s="195"/>
      <c r="J165" s="195"/>
      <c r="K165" s="195"/>
    </row>
    <row r="166" spans="3:11" x14ac:dyDescent="0.25">
      <c r="C166" s="27"/>
      <c r="D166" s="27"/>
      <c r="E166" s="27"/>
      <c r="F166" s="27"/>
      <c r="G166" s="195"/>
      <c r="H166" s="195"/>
      <c r="I166" s="195"/>
      <c r="J166" s="195"/>
      <c r="K166" s="195"/>
    </row>
    <row r="167" spans="3:11" x14ac:dyDescent="0.25">
      <c r="C167" s="27"/>
      <c r="D167" s="27"/>
      <c r="E167" s="27"/>
      <c r="F167" s="27"/>
      <c r="G167" s="195"/>
      <c r="H167" s="195"/>
      <c r="I167" s="195"/>
      <c r="J167" s="195"/>
      <c r="K167" s="195"/>
    </row>
    <row r="168" spans="3:11" x14ac:dyDescent="0.25">
      <c r="C168" s="27"/>
      <c r="D168" s="27"/>
      <c r="E168" s="27"/>
      <c r="F168" s="27"/>
      <c r="G168" s="195"/>
      <c r="H168" s="195"/>
      <c r="I168" s="195"/>
      <c r="J168" s="195"/>
      <c r="K168" s="195"/>
    </row>
    <row r="169" spans="3:11" x14ac:dyDescent="0.25">
      <c r="C169" s="27"/>
      <c r="D169" s="27"/>
      <c r="E169" s="27"/>
      <c r="F169" s="27"/>
      <c r="G169" s="195"/>
      <c r="H169" s="195"/>
      <c r="I169" s="195"/>
      <c r="J169" s="195"/>
      <c r="K169" s="195"/>
    </row>
    <row r="170" spans="3:11" x14ac:dyDescent="0.25">
      <c r="C170" s="27"/>
      <c r="D170" s="27"/>
      <c r="E170" s="27"/>
      <c r="F170" s="27"/>
      <c r="G170" s="195"/>
      <c r="H170" s="195"/>
      <c r="I170" s="195"/>
      <c r="J170" s="195"/>
      <c r="K170" s="195"/>
    </row>
    <row r="171" spans="3:11" x14ac:dyDescent="0.25">
      <c r="C171" s="3"/>
      <c r="D171" s="3"/>
      <c r="E171" s="3"/>
      <c r="F171" s="3"/>
    </row>
    <row r="172" spans="3:11" x14ac:dyDescent="0.25">
      <c r="C172" s="3"/>
      <c r="D172" s="3"/>
      <c r="E172" s="3"/>
      <c r="F172" s="3"/>
    </row>
    <row r="173" spans="3:11" x14ac:dyDescent="0.25">
      <c r="C173" s="3"/>
      <c r="D173" s="3"/>
      <c r="E173" s="3"/>
      <c r="F173" s="3"/>
    </row>
    <row r="174" spans="3:11" x14ac:dyDescent="0.25">
      <c r="C174" s="3"/>
      <c r="D174" s="3"/>
      <c r="E174" s="3"/>
      <c r="F174" s="3"/>
    </row>
    <row r="175" spans="3:11" x14ac:dyDescent="0.25">
      <c r="C175" s="3"/>
      <c r="D175" s="3"/>
      <c r="E175" s="3"/>
      <c r="F175" s="3"/>
    </row>
    <row r="176" spans="3:11" x14ac:dyDescent="0.25">
      <c r="C176" s="3"/>
      <c r="D176" s="3"/>
      <c r="E176" s="3"/>
      <c r="F176" s="3"/>
    </row>
    <row r="177" spans="3:6" x14ac:dyDescent="0.25">
      <c r="C177" s="3"/>
      <c r="D177" s="3"/>
      <c r="E177" s="3"/>
      <c r="F177" s="3"/>
    </row>
  </sheetData>
  <mergeCells count="28">
    <mergeCell ref="Y34:Z35"/>
    <mergeCell ref="Y37:Z38"/>
    <mergeCell ref="Y42:Z43"/>
    <mergeCell ref="Y45:Z46"/>
    <mergeCell ref="W11:Z11"/>
    <mergeCell ref="T13:U14"/>
    <mergeCell ref="T10:T12"/>
    <mergeCell ref="U10:U12"/>
    <mergeCell ref="E11:F11"/>
    <mergeCell ref="G11:H11"/>
    <mergeCell ref="I11:J11"/>
    <mergeCell ref="K11:L11"/>
    <mergeCell ref="Q10:Q12"/>
    <mergeCell ref="C10:C12"/>
    <mergeCell ref="D10:D12"/>
    <mergeCell ref="E10:H10"/>
    <mergeCell ref="I10:L10"/>
    <mergeCell ref="P10:P12"/>
    <mergeCell ref="E12:F12"/>
    <mergeCell ref="G12:H12"/>
    <mergeCell ref="I12:J12"/>
    <mergeCell ref="K12:L12"/>
    <mergeCell ref="E9:L9"/>
    <mergeCell ref="C2:Z2"/>
    <mergeCell ref="C3:Z3"/>
    <mergeCell ref="D4:L5"/>
    <mergeCell ref="P5:Q5"/>
    <mergeCell ref="D6:L6"/>
  </mergeCells>
  <conditionalFormatting sqref="Q17">
    <cfRule type="expression" dxfId="35" priority="37">
      <formula>OR($P17="TOIL",$P17="F",$P17="UP")</formula>
    </cfRule>
  </conditionalFormatting>
  <conditionalFormatting sqref="Q18">
    <cfRule type="expression" dxfId="34" priority="36">
      <formula>OR($P18="TOIL",$P18="F",$P18="UP")</formula>
    </cfRule>
  </conditionalFormatting>
  <conditionalFormatting sqref="Q19">
    <cfRule type="expression" dxfId="33" priority="35">
      <formula>OR($P19="TOIL",$P19="F",$P19="UP")</formula>
    </cfRule>
  </conditionalFormatting>
  <conditionalFormatting sqref="Q20">
    <cfRule type="expression" dxfId="32" priority="34">
      <formula>OR($P20="TOIL",$P20="F",$P20="UP")</formula>
    </cfRule>
  </conditionalFormatting>
  <conditionalFormatting sqref="Q21">
    <cfRule type="expression" dxfId="31" priority="33">
      <formula>OR($P21="TOIL",$P21="F",$P21="UP")</formula>
    </cfRule>
  </conditionalFormatting>
  <conditionalFormatting sqref="Q22">
    <cfRule type="expression" dxfId="30" priority="32">
      <formula>OR($P22="TOIL",$P22="F",$P22="UP")</formula>
    </cfRule>
  </conditionalFormatting>
  <conditionalFormatting sqref="Q23">
    <cfRule type="expression" dxfId="29" priority="31">
      <formula>OR($P23="TOIL",$P23="F",$P23="UP")</formula>
    </cfRule>
  </conditionalFormatting>
  <conditionalFormatting sqref="Q26">
    <cfRule type="expression" dxfId="28" priority="30">
      <formula>OR($P26="TOIL",$P26="F",$P26="UP")</formula>
    </cfRule>
  </conditionalFormatting>
  <conditionalFormatting sqref="Q27">
    <cfRule type="expression" dxfId="27" priority="29">
      <formula>OR($P27="TOIL",$P27="F",$P27="UP")</formula>
    </cfRule>
  </conditionalFormatting>
  <conditionalFormatting sqref="Q28">
    <cfRule type="expression" dxfId="26" priority="28">
      <formula>OR($P28="TOIL",$P28="F",$P28="UP")</formula>
    </cfRule>
  </conditionalFormatting>
  <conditionalFormatting sqref="Q29">
    <cfRule type="expression" dxfId="25" priority="27">
      <formula>OR($P29="TOIL",$P29="F",$P29="UP")</formula>
    </cfRule>
  </conditionalFormatting>
  <conditionalFormatting sqref="Q30">
    <cfRule type="expression" dxfId="24" priority="26">
      <formula>OR($P30="TOIL",$P30="F",$P30="UP")</formula>
    </cfRule>
  </conditionalFormatting>
  <conditionalFormatting sqref="Q31">
    <cfRule type="expression" dxfId="23" priority="25">
      <formula>OR($P31="TOIL",$P31="F",$P31="UP")</formula>
    </cfRule>
  </conditionalFormatting>
  <conditionalFormatting sqref="Q32">
    <cfRule type="expression" dxfId="22" priority="24">
      <formula>OR($P32="TOIL",$P32="F",$P32="UP")</formula>
    </cfRule>
  </conditionalFormatting>
  <conditionalFormatting sqref="Q35">
    <cfRule type="expression" dxfId="21" priority="23">
      <formula>OR($P35="TOIL",$P35="F",$P35="UP")</formula>
    </cfRule>
  </conditionalFormatting>
  <conditionalFormatting sqref="Q36">
    <cfRule type="expression" dxfId="20" priority="22">
      <formula>OR($P36="TOIL",$P36="F",$P36="UP")</formula>
    </cfRule>
  </conditionalFormatting>
  <conditionalFormatting sqref="Q37">
    <cfRule type="expression" dxfId="19" priority="21">
      <formula>OR($P37="TOIL",$P37="F",$P37="UP")</formula>
    </cfRule>
  </conditionalFormatting>
  <conditionalFormatting sqref="Q38">
    <cfRule type="expression" dxfId="18" priority="20">
      <formula>OR($P38="TOIL",$P38="F",$P38="UP")</formula>
    </cfRule>
  </conditionalFormatting>
  <conditionalFormatting sqref="Q39">
    <cfRule type="expression" dxfId="17" priority="19">
      <formula>OR($P39="TOIL",$P39="F",$P39="UP")</formula>
    </cfRule>
  </conditionalFormatting>
  <conditionalFormatting sqref="Q40">
    <cfRule type="expression" dxfId="16" priority="18">
      <formula>OR($P40="TOIL",$P40="F",$P40="UP")</formula>
    </cfRule>
  </conditionalFormatting>
  <conditionalFormatting sqref="Q41">
    <cfRule type="expression" dxfId="15" priority="17">
      <formula>OR($P41="TOIL",$P41="F",$P41="UP")</formula>
    </cfRule>
  </conditionalFormatting>
  <conditionalFormatting sqref="Q44">
    <cfRule type="expression" dxfId="14" priority="16">
      <formula>OR($P44="TOIL",$P44="F",$P44="UP")</formula>
    </cfRule>
  </conditionalFormatting>
  <conditionalFormatting sqref="Q45">
    <cfRule type="expression" dxfId="13" priority="15">
      <formula>OR($P45="TOIL",$P45="F",$P45="UP")</formula>
    </cfRule>
  </conditionalFormatting>
  <conditionalFormatting sqref="Q46">
    <cfRule type="expression" dxfId="12" priority="14">
      <formula>OR($P46="TOIL",$P46="F",$P46="UP")</formula>
    </cfRule>
  </conditionalFormatting>
  <conditionalFormatting sqref="Q47">
    <cfRule type="expression" dxfId="11" priority="13">
      <formula>OR($P47="TOIL",$P47="F",$P47="UP")</formula>
    </cfRule>
  </conditionalFormatting>
  <conditionalFormatting sqref="Q48">
    <cfRule type="expression" dxfId="10" priority="12">
      <formula>OR($P48="TOIL",$P48="F",$P48="UP")</formula>
    </cfRule>
  </conditionalFormatting>
  <conditionalFormatting sqref="Q49">
    <cfRule type="expression" dxfId="9" priority="11">
      <formula>OR($P49="TOIL",$P49="F",$P49="UP")</formula>
    </cfRule>
  </conditionalFormatting>
  <conditionalFormatting sqref="Q50">
    <cfRule type="expression" dxfId="8" priority="10">
      <formula>OR($P50="TOIL",$P50="F",$P50="UP")</formula>
    </cfRule>
  </conditionalFormatting>
  <conditionalFormatting sqref="Q53">
    <cfRule type="expression" dxfId="7" priority="9">
      <formula>OR($P53="TOIL",$P53="F",$P53="UP")</formula>
    </cfRule>
  </conditionalFormatting>
  <conditionalFormatting sqref="Q54">
    <cfRule type="expression" dxfId="6" priority="8">
      <formula>OR($P54="TOIL",$P54="F",$P54="UP")</formula>
    </cfRule>
  </conditionalFormatting>
  <conditionalFormatting sqref="Q55">
    <cfRule type="expression" dxfId="5" priority="7">
      <formula>OR($P55="TOIL",$P55="F",$P55="UP")</formula>
    </cfRule>
  </conditionalFormatting>
  <conditionalFormatting sqref="Q56">
    <cfRule type="expression" dxfId="4" priority="6">
      <formula>OR($P56="TOIL",$P56="F",$P56="UP")</formula>
    </cfRule>
  </conditionalFormatting>
  <conditionalFormatting sqref="Q57">
    <cfRule type="expression" dxfId="3" priority="5">
      <formula>OR($P57="TOIL",$P57="F",$P57="UP")</formula>
    </cfRule>
  </conditionalFormatting>
  <conditionalFormatting sqref="Q58">
    <cfRule type="expression" dxfId="2" priority="4">
      <formula>OR($P58="TOIL",$P58="F",$P58="UP")</formula>
    </cfRule>
  </conditionalFormatting>
  <conditionalFormatting sqref="Q59">
    <cfRule type="expression" dxfId="1" priority="3">
      <formula>OR($P59="TOIL",$P59="F",$P59="UP")</formula>
    </cfRule>
  </conditionalFormatting>
  <conditionalFormatting sqref="T65">
    <cfRule type="expression" dxfId="0" priority="1">
      <formula>($T$63+$T$64)&gt;((10/37.5)*$G$7)</formula>
    </cfRule>
  </conditionalFormatting>
  <dataValidations count="1">
    <dataValidation type="list" allowBlank="1" showInputMessage="1" showErrorMessage="1" sqref="P17:P23 P53:P59 P44:P50 P35:P41 P26:P32">
      <formula1>$X$51:$X$60</formula1>
    </dataValidation>
  </dataValidations>
  <pageMargins left="0.23622047244094491" right="0.23622047244094491" top="0" bottom="0" header="0" footer="0"/>
  <pageSetup paperSize="9" scale="5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4"/>
  <sheetViews>
    <sheetView workbookViewId="0">
      <selection activeCell="I7" sqref="I7"/>
    </sheetView>
  </sheetViews>
  <sheetFormatPr defaultColWidth="4.85546875" defaultRowHeight="15.75" x14ac:dyDescent="0.25"/>
  <cols>
    <col min="1" max="1" width="4.85546875" style="1"/>
    <col min="2" max="2" width="10.140625" style="1" bestFit="1" customWidth="1"/>
    <col min="3" max="4" width="4.85546875" style="1"/>
    <col min="5" max="5" width="7.28515625" style="1" bestFit="1" customWidth="1"/>
    <col min="6" max="8" width="4.85546875" style="1"/>
    <col min="9" max="9" width="7.7109375" style="1" bestFit="1" customWidth="1"/>
    <col min="10" max="13" width="4.85546875" style="1"/>
    <col min="14" max="14" width="4.85546875" style="2"/>
    <col min="15" max="15" width="7.140625" style="2" bestFit="1" customWidth="1"/>
    <col min="16" max="16" width="15" style="2" bestFit="1" customWidth="1"/>
    <col min="17" max="17" width="6.140625" style="2" customWidth="1"/>
    <col min="18" max="18" width="7.140625" style="3" bestFit="1" customWidth="1"/>
    <col min="19" max="19" width="8" style="1" bestFit="1" customWidth="1"/>
    <col min="20" max="20" width="7" style="2" bestFit="1" customWidth="1"/>
    <col min="21" max="21" width="6.42578125" style="1" bestFit="1" customWidth="1"/>
    <col min="22" max="22" width="7.5703125" style="1" bestFit="1" customWidth="1"/>
    <col min="23" max="24" width="7.28515625" style="1" bestFit="1" customWidth="1"/>
    <col min="25" max="26" width="7.5703125" style="1" bestFit="1" customWidth="1"/>
    <col min="27" max="27" width="7" style="1" bestFit="1" customWidth="1"/>
    <col min="28" max="28" width="7.28515625" style="1" bestFit="1" customWidth="1"/>
    <col min="29" max="29" width="7.7109375" style="1" bestFit="1" customWidth="1"/>
    <col min="30" max="16384" width="4.85546875" style="1"/>
  </cols>
  <sheetData>
    <row r="1" spans="2:30" x14ac:dyDescent="0.25">
      <c r="P1" s="1"/>
      <c r="Q1" s="1"/>
      <c r="R1" s="1"/>
      <c r="T1" s="1"/>
    </row>
    <row r="2" spans="2:30" x14ac:dyDescent="0.25">
      <c r="B2" s="47" t="s">
        <v>72</v>
      </c>
      <c r="P2" s="1"/>
      <c r="Q2" s="1"/>
      <c r="R2" s="303" t="s">
        <v>99</v>
      </c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</row>
    <row r="3" spans="2:30" x14ac:dyDescent="0.25">
      <c r="P3" s="1"/>
      <c r="Q3" s="1"/>
      <c r="R3" s="50">
        <v>42826</v>
      </c>
      <c r="S3" s="50">
        <v>42856</v>
      </c>
      <c r="T3" s="50">
        <v>42887</v>
      </c>
      <c r="U3" s="50">
        <v>42917</v>
      </c>
      <c r="V3" s="50">
        <v>42948</v>
      </c>
      <c r="W3" s="50">
        <v>42979</v>
      </c>
      <c r="X3" s="50">
        <v>43009</v>
      </c>
      <c r="Y3" s="50">
        <v>43040</v>
      </c>
      <c r="Z3" s="50">
        <v>43070</v>
      </c>
      <c r="AA3" s="50">
        <v>43101</v>
      </c>
      <c r="AB3" s="50">
        <v>43132</v>
      </c>
      <c r="AC3" s="50">
        <v>43160</v>
      </c>
    </row>
    <row r="4" spans="2:30" x14ac:dyDescent="0.25">
      <c r="B4" s="49"/>
      <c r="I4" s="48" t="s">
        <v>75</v>
      </c>
      <c r="J4" s="52"/>
      <c r="K4" s="52"/>
      <c r="L4" s="52"/>
      <c r="M4" s="52"/>
      <c r="N4" s="53"/>
      <c r="O4" s="250">
        <v>225</v>
      </c>
      <c r="P4" s="52" t="s">
        <v>95</v>
      </c>
      <c r="Q4" s="1"/>
      <c r="R4" s="1">
        <f xml:space="preserve">   0.5   *     'Apr 2020'!G7</f>
        <v>0</v>
      </c>
      <c r="S4" s="1">
        <f xml:space="preserve">   0.5   *     'May 2020'!G7</f>
        <v>0</v>
      </c>
      <c r="T4" s="1">
        <f xml:space="preserve">   0.5   *     'Jun 2020'!G7</f>
        <v>0</v>
      </c>
      <c r="U4" s="1">
        <f xml:space="preserve">   0.5   *     'Jul 2020'!G7</f>
        <v>0</v>
      </c>
      <c r="V4" s="1">
        <f xml:space="preserve">   0.5   *     'Aug 2020'!G7</f>
        <v>0</v>
      </c>
      <c r="W4" s="1">
        <f xml:space="preserve">   0.5   *     'Sep 2020'!G7</f>
        <v>0</v>
      </c>
      <c r="X4" s="1">
        <f xml:space="preserve">   0.5   *     'Oct 2020'!G7</f>
        <v>0</v>
      </c>
      <c r="Y4" s="1">
        <f xml:space="preserve">   0.5   *     'Nov 2020'!G7</f>
        <v>0</v>
      </c>
      <c r="Z4" s="1">
        <f xml:space="preserve">   0.5   *     'Dec 2020'!G7</f>
        <v>0</v>
      </c>
      <c r="AA4" s="1">
        <f xml:space="preserve">   0.5   *     'Jan 2021'!G7</f>
        <v>0</v>
      </c>
      <c r="AB4" s="1">
        <f xml:space="preserve">   0.5   *     'Feb 2021'!G7</f>
        <v>0</v>
      </c>
      <c r="AC4" s="1">
        <f xml:space="preserve">   0.5   *     'Mar 2021'!G7</f>
        <v>0</v>
      </c>
      <c r="AD4" s="1" t="s">
        <v>96</v>
      </c>
    </row>
    <row r="5" spans="2:30" x14ac:dyDescent="0.25">
      <c r="B5" s="49"/>
      <c r="I5" s="48"/>
      <c r="J5" s="52"/>
      <c r="K5" s="52"/>
      <c r="L5" s="52"/>
      <c r="M5" s="52"/>
      <c r="N5" s="53"/>
      <c r="O5" s="250">
        <f>O4/7.5</f>
        <v>30</v>
      </c>
      <c r="P5" s="52" t="s">
        <v>100</v>
      </c>
      <c r="Q5" s="1"/>
      <c r="R5" s="253">
        <f>R4/7.5</f>
        <v>0</v>
      </c>
      <c r="S5" s="253">
        <f t="shared" ref="S5:AC5" si="0">S4/7.5</f>
        <v>0</v>
      </c>
      <c r="T5" s="253">
        <f t="shared" si="0"/>
        <v>0</v>
      </c>
      <c r="U5" s="253">
        <f t="shared" si="0"/>
        <v>0</v>
      </c>
      <c r="V5" s="253">
        <f t="shared" si="0"/>
        <v>0</v>
      </c>
      <c r="W5" s="253">
        <f t="shared" si="0"/>
        <v>0</v>
      </c>
      <c r="X5" s="253">
        <f t="shared" si="0"/>
        <v>0</v>
      </c>
      <c r="Y5" s="253">
        <f t="shared" si="0"/>
        <v>0</v>
      </c>
      <c r="Z5" s="253">
        <f t="shared" si="0"/>
        <v>0</v>
      </c>
      <c r="AA5" s="253">
        <f t="shared" si="0"/>
        <v>0</v>
      </c>
      <c r="AB5" s="253">
        <f t="shared" si="0"/>
        <v>0</v>
      </c>
      <c r="AC5" s="253">
        <f t="shared" si="0"/>
        <v>0</v>
      </c>
      <c r="AD5" s="1" t="s">
        <v>97</v>
      </c>
    </row>
    <row r="6" spans="2:30" x14ac:dyDescent="0.25">
      <c r="B6" s="49"/>
      <c r="I6" s="48" t="s">
        <v>102</v>
      </c>
      <c r="J6" s="52"/>
      <c r="K6" s="52"/>
      <c r="L6" s="52"/>
      <c r="M6" s="52"/>
      <c r="N6" s="53"/>
      <c r="O6" s="251"/>
      <c r="P6" s="52" t="s">
        <v>95</v>
      </c>
      <c r="Q6" s="1"/>
      <c r="R6" s="1"/>
      <c r="T6" s="1"/>
    </row>
    <row r="7" spans="2:30" x14ac:dyDescent="0.25">
      <c r="B7" s="49"/>
      <c r="I7" s="48"/>
      <c r="J7" s="52"/>
      <c r="K7" s="52"/>
      <c r="L7" s="52"/>
      <c r="M7" s="52"/>
      <c r="N7" s="53"/>
      <c r="O7" s="251"/>
      <c r="P7" s="52"/>
      <c r="Q7" s="1"/>
      <c r="R7" s="1"/>
      <c r="T7" s="1"/>
    </row>
    <row r="8" spans="2:30" x14ac:dyDescent="0.25">
      <c r="B8" s="49"/>
      <c r="P8" s="1"/>
      <c r="Q8" s="1"/>
      <c r="R8" s="1"/>
      <c r="T8" s="1"/>
    </row>
    <row r="9" spans="2:30" x14ac:dyDescent="0.25">
      <c r="B9" s="49"/>
      <c r="E9" s="51" t="s">
        <v>73</v>
      </c>
      <c r="I9" s="51" t="s">
        <v>76</v>
      </c>
      <c r="L9" s="51" t="s">
        <v>98</v>
      </c>
      <c r="P9" s="1"/>
      <c r="Q9" s="1"/>
      <c r="R9" s="1"/>
      <c r="T9" s="1"/>
    </row>
    <row r="10" spans="2:30" x14ac:dyDescent="0.25">
      <c r="E10" s="51" t="s">
        <v>74</v>
      </c>
      <c r="I10" s="51" t="s">
        <v>77</v>
      </c>
      <c r="L10" s="51" t="s">
        <v>77</v>
      </c>
      <c r="P10" s="1"/>
      <c r="Q10" s="1"/>
      <c r="R10" s="1"/>
      <c r="T10" s="1"/>
    </row>
    <row r="11" spans="2:30" x14ac:dyDescent="0.25">
      <c r="P11" s="1"/>
      <c r="Q11" s="1"/>
      <c r="R11" s="1"/>
      <c r="T11" s="1"/>
    </row>
    <row r="12" spans="2:30" x14ac:dyDescent="0.25">
      <c r="B12" s="50">
        <v>42826</v>
      </c>
      <c r="E12" s="252">
        <f>'Apr 2020'!Q63</f>
        <v>0</v>
      </c>
      <c r="I12" s="54">
        <f>SUM(O4+O6-E12)</f>
        <v>225</v>
      </c>
      <c r="L12" s="1">
        <f>I12/7.5</f>
        <v>30</v>
      </c>
      <c r="P12" s="1"/>
      <c r="Q12" s="1"/>
      <c r="R12" s="1"/>
      <c r="T12" s="1"/>
    </row>
    <row r="13" spans="2:30" x14ac:dyDescent="0.25">
      <c r="B13" s="50">
        <v>42856</v>
      </c>
      <c r="E13" s="252">
        <f>'May 2020'!Q63</f>
        <v>0</v>
      </c>
      <c r="I13" s="54">
        <f>SUM(I12-E13)</f>
        <v>225</v>
      </c>
      <c r="L13" s="1">
        <f t="shared" ref="L13:L23" si="1">I13/7.5</f>
        <v>30</v>
      </c>
      <c r="P13" s="1"/>
      <c r="Q13" s="1"/>
      <c r="R13" s="1"/>
      <c r="T13" s="1"/>
    </row>
    <row r="14" spans="2:30" x14ac:dyDescent="0.25">
      <c r="B14" s="50">
        <v>42887</v>
      </c>
      <c r="E14" s="252">
        <f>'Jun 2020'!Q63</f>
        <v>0</v>
      </c>
      <c r="I14" s="54">
        <f>SUM(I13-E14)</f>
        <v>225</v>
      </c>
      <c r="L14" s="1">
        <f t="shared" si="1"/>
        <v>30</v>
      </c>
      <c r="P14" s="1"/>
      <c r="Q14" s="1"/>
      <c r="R14" s="1"/>
      <c r="T14" s="1"/>
    </row>
    <row r="15" spans="2:30" x14ac:dyDescent="0.25">
      <c r="B15" s="50">
        <v>42917</v>
      </c>
      <c r="E15" s="252">
        <f>'Jul 2020'!Q63</f>
        <v>0</v>
      </c>
      <c r="I15" s="54">
        <f t="shared" ref="I15:I23" si="2">SUM(I14-E15)</f>
        <v>225</v>
      </c>
      <c r="L15" s="1">
        <f t="shared" si="1"/>
        <v>30</v>
      </c>
      <c r="P15" s="1"/>
      <c r="Q15" s="1"/>
      <c r="R15" s="1"/>
      <c r="T15" s="1"/>
    </row>
    <row r="16" spans="2:30" x14ac:dyDescent="0.25">
      <c r="B16" s="50">
        <v>42948</v>
      </c>
      <c r="E16" s="252">
        <f>'Aug 2020'!Q63</f>
        <v>0</v>
      </c>
      <c r="I16" s="54">
        <f t="shared" si="2"/>
        <v>225</v>
      </c>
      <c r="L16" s="1">
        <f t="shared" si="1"/>
        <v>30</v>
      </c>
      <c r="P16" s="1"/>
      <c r="Q16" s="1"/>
      <c r="R16" s="1"/>
      <c r="T16" s="1"/>
    </row>
    <row r="17" spans="2:20" x14ac:dyDescent="0.25">
      <c r="B17" s="50">
        <v>42979</v>
      </c>
      <c r="E17" s="252">
        <f>'Sep 2020'!Q63</f>
        <v>0</v>
      </c>
      <c r="I17" s="54">
        <f t="shared" si="2"/>
        <v>225</v>
      </c>
      <c r="L17" s="1">
        <f t="shared" si="1"/>
        <v>30</v>
      </c>
      <c r="P17" s="1"/>
      <c r="Q17" s="1"/>
      <c r="R17" s="1"/>
      <c r="T17" s="1"/>
    </row>
    <row r="18" spans="2:20" x14ac:dyDescent="0.25">
      <c r="B18" s="50">
        <v>43009</v>
      </c>
      <c r="E18" s="252">
        <f>'Oct 2020'!Q63</f>
        <v>0</v>
      </c>
      <c r="I18" s="54">
        <f t="shared" si="2"/>
        <v>225</v>
      </c>
      <c r="L18" s="1">
        <f t="shared" si="1"/>
        <v>30</v>
      </c>
      <c r="P18" s="1"/>
      <c r="Q18" s="1"/>
      <c r="R18" s="1"/>
      <c r="T18" s="1"/>
    </row>
    <row r="19" spans="2:20" x14ac:dyDescent="0.25">
      <c r="B19" s="50">
        <v>43040</v>
      </c>
      <c r="E19" s="252">
        <f>'Nov 2020'!Q63</f>
        <v>0</v>
      </c>
      <c r="I19" s="54">
        <f t="shared" si="2"/>
        <v>225</v>
      </c>
      <c r="L19" s="1">
        <f t="shared" si="1"/>
        <v>30</v>
      </c>
      <c r="N19" s="1"/>
      <c r="O19" s="1"/>
      <c r="P19" s="1"/>
      <c r="Q19" s="1"/>
      <c r="R19" s="1"/>
      <c r="T19" s="1"/>
    </row>
    <row r="20" spans="2:20" x14ac:dyDescent="0.25">
      <c r="B20" s="50">
        <v>43070</v>
      </c>
      <c r="E20" s="252">
        <f>'Dec 2020'!Q63</f>
        <v>0</v>
      </c>
      <c r="I20" s="54">
        <f t="shared" si="2"/>
        <v>225</v>
      </c>
      <c r="L20" s="1">
        <f t="shared" si="1"/>
        <v>30</v>
      </c>
      <c r="N20" s="1"/>
      <c r="O20" s="1"/>
      <c r="P20" s="1"/>
      <c r="Q20" s="1"/>
      <c r="R20" s="1"/>
      <c r="T20" s="1"/>
    </row>
    <row r="21" spans="2:20" x14ac:dyDescent="0.25">
      <c r="B21" s="50">
        <v>43101</v>
      </c>
      <c r="E21" s="252">
        <f>'Jan 2021'!Q63</f>
        <v>0</v>
      </c>
      <c r="I21" s="54">
        <f t="shared" si="2"/>
        <v>225</v>
      </c>
      <c r="L21" s="1">
        <f t="shared" si="1"/>
        <v>30</v>
      </c>
      <c r="N21" s="1"/>
      <c r="O21" s="1"/>
      <c r="P21" s="1"/>
      <c r="Q21" s="1"/>
      <c r="R21" s="1"/>
      <c r="T21" s="1"/>
    </row>
    <row r="22" spans="2:20" x14ac:dyDescent="0.25">
      <c r="B22" s="50">
        <v>43132</v>
      </c>
      <c r="E22" s="252">
        <f>'Feb 2021'!Q63</f>
        <v>0</v>
      </c>
      <c r="I22" s="54">
        <f t="shared" si="2"/>
        <v>225</v>
      </c>
      <c r="L22" s="1">
        <f t="shared" si="1"/>
        <v>30</v>
      </c>
      <c r="N22" s="1"/>
      <c r="O22" s="1"/>
      <c r="P22" s="1"/>
      <c r="Q22" s="1"/>
      <c r="R22" s="1"/>
      <c r="T22" s="1"/>
    </row>
    <row r="23" spans="2:20" x14ac:dyDescent="0.25">
      <c r="B23" s="50">
        <v>43160</v>
      </c>
      <c r="E23" s="252">
        <f>'Mar 2021'!Q63</f>
        <v>0</v>
      </c>
      <c r="I23" s="54">
        <f t="shared" si="2"/>
        <v>225</v>
      </c>
      <c r="L23" s="1">
        <f t="shared" si="1"/>
        <v>30</v>
      </c>
      <c r="N23" s="1"/>
      <c r="O23" s="1"/>
      <c r="P23" s="1"/>
      <c r="Q23" s="1"/>
      <c r="R23" s="1"/>
      <c r="T23" s="1"/>
    </row>
    <row r="24" spans="2:20" x14ac:dyDescent="0.25">
      <c r="N24" s="1"/>
      <c r="O24" s="1"/>
      <c r="P24" s="1"/>
      <c r="Q24" s="1"/>
      <c r="R24" s="1"/>
      <c r="T24" s="1"/>
    </row>
    <row r="25" spans="2:20" x14ac:dyDescent="0.25">
      <c r="N25" s="1"/>
      <c r="O25" s="1"/>
      <c r="P25" s="1"/>
      <c r="Q25" s="1"/>
      <c r="R25" s="1"/>
      <c r="T25" s="1"/>
    </row>
    <row r="26" spans="2:20" x14ac:dyDescent="0.25">
      <c r="N26" s="1"/>
      <c r="O26" s="1"/>
      <c r="P26" s="1"/>
      <c r="Q26" s="1"/>
      <c r="R26" s="1"/>
      <c r="T26" s="1"/>
    </row>
    <row r="27" spans="2:20" x14ac:dyDescent="0.25">
      <c r="N27" s="1"/>
      <c r="O27" s="1"/>
      <c r="P27" s="1"/>
      <c r="Q27" s="1"/>
      <c r="R27" s="1"/>
      <c r="T27" s="1"/>
    </row>
    <row r="28" spans="2:20" x14ac:dyDescent="0.25">
      <c r="N28" s="1"/>
      <c r="O28" s="1"/>
      <c r="P28" s="1"/>
      <c r="Q28" s="1"/>
      <c r="R28" s="1"/>
      <c r="T28" s="1"/>
    </row>
    <row r="29" spans="2:20" x14ac:dyDescent="0.25">
      <c r="N29" s="1"/>
      <c r="O29" s="1"/>
      <c r="P29" s="1"/>
      <c r="Q29" s="1"/>
      <c r="R29" s="1"/>
      <c r="T29" s="1"/>
    </row>
    <row r="30" spans="2:20" x14ac:dyDescent="0.25">
      <c r="N30" s="1"/>
      <c r="O30" s="1"/>
      <c r="P30" s="1"/>
      <c r="Q30" s="1"/>
      <c r="R30" s="1"/>
      <c r="T30" s="1"/>
    </row>
    <row r="31" spans="2:20" x14ac:dyDescent="0.25">
      <c r="N31" s="1"/>
      <c r="O31" s="1"/>
      <c r="P31" s="1"/>
      <c r="Q31" s="1"/>
      <c r="R31" s="1"/>
      <c r="T31" s="1"/>
    </row>
    <row r="32" spans="2:20" x14ac:dyDescent="0.25">
      <c r="N32" s="1"/>
      <c r="O32" s="1"/>
      <c r="P32" s="1"/>
      <c r="Q32" s="1"/>
      <c r="R32" s="1"/>
      <c r="T32" s="1"/>
    </row>
    <row r="33" spans="14:20" x14ac:dyDescent="0.25">
      <c r="N33" s="1"/>
      <c r="O33" s="1"/>
      <c r="P33" s="1"/>
      <c r="Q33" s="1"/>
      <c r="R33" s="1"/>
      <c r="T33" s="1"/>
    </row>
    <row r="34" spans="14:20" x14ac:dyDescent="0.25">
      <c r="N34" s="1"/>
      <c r="O34" s="1"/>
      <c r="P34" s="1"/>
      <c r="Q34" s="1"/>
      <c r="R34" s="1"/>
      <c r="T34" s="1"/>
    </row>
    <row r="35" spans="14:20" x14ac:dyDescent="0.25">
      <c r="N35" s="1"/>
      <c r="O35" s="1"/>
      <c r="P35" s="1"/>
      <c r="Q35" s="1"/>
      <c r="R35" s="1"/>
      <c r="T35" s="1"/>
    </row>
    <row r="36" spans="14:20" x14ac:dyDescent="0.25">
      <c r="N36" s="1"/>
      <c r="O36" s="1"/>
      <c r="P36" s="1"/>
      <c r="Q36" s="1"/>
      <c r="R36" s="1"/>
      <c r="T36" s="1"/>
    </row>
    <row r="37" spans="14:20" x14ac:dyDescent="0.25">
      <c r="N37" s="1"/>
      <c r="O37" s="1"/>
      <c r="P37" s="1"/>
      <c r="Q37" s="1"/>
      <c r="R37" s="1"/>
      <c r="T37" s="1"/>
    </row>
    <row r="38" spans="14:20" x14ac:dyDescent="0.25">
      <c r="N38" s="1"/>
      <c r="O38" s="1"/>
      <c r="P38" s="1"/>
      <c r="Q38" s="1"/>
      <c r="R38" s="1"/>
      <c r="T38" s="1"/>
    </row>
    <row r="39" spans="14:20" x14ac:dyDescent="0.25">
      <c r="N39" s="1"/>
      <c r="O39" s="1"/>
      <c r="P39" s="1"/>
      <c r="Q39" s="1"/>
      <c r="R39" s="1"/>
      <c r="T39" s="1"/>
    </row>
    <row r="40" spans="14:20" x14ac:dyDescent="0.25">
      <c r="N40" s="1"/>
      <c r="O40" s="1"/>
      <c r="P40" s="1"/>
      <c r="Q40" s="1"/>
      <c r="R40" s="1"/>
      <c r="T40" s="1"/>
    </row>
    <row r="41" spans="14:20" x14ac:dyDescent="0.25">
      <c r="N41" s="1"/>
      <c r="O41" s="1"/>
      <c r="P41" s="1"/>
      <c r="Q41" s="1"/>
      <c r="R41" s="1"/>
      <c r="T41" s="1"/>
    </row>
    <row r="42" spans="14:20" x14ac:dyDescent="0.25">
      <c r="N42" s="1"/>
      <c r="O42" s="1"/>
      <c r="P42" s="1"/>
      <c r="Q42" s="1"/>
      <c r="R42" s="1"/>
      <c r="T42" s="1"/>
    </row>
    <row r="43" spans="14:20" x14ac:dyDescent="0.25">
      <c r="N43" s="1"/>
      <c r="O43" s="1"/>
      <c r="P43" s="1"/>
      <c r="Q43" s="1"/>
      <c r="R43" s="1"/>
      <c r="T43" s="1"/>
    </row>
    <row r="44" spans="14:20" x14ac:dyDescent="0.25">
      <c r="N44" s="1"/>
      <c r="O44" s="1"/>
      <c r="P44" s="1"/>
      <c r="Q44" s="1"/>
      <c r="R44" s="1"/>
      <c r="T44" s="1"/>
    </row>
    <row r="45" spans="14:20" x14ac:dyDescent="0.25">
      <c r="N45" s="1"/>
      <c r="O45" s="1"/>
      <c r="P45" s="1"/>
      <c r="Q45" s="1"/>
      <c r="R45" s="1"/>
      <c r="T45" s="1"/>
    </row>
    <row r="46" spans="14:20" x14ac:dyDescent="0.25">
      <c r="N46" s="1"/>
      <c r="O46" s="1"/>
      <c r="P46" s="1"/>
      <c r="Q46" s="1"/>
      <c r="R46" s="1"/>
      <c r="T46" s="1"/>
    </row>
    <row r="47" spans="14:20" x14ac:dyDescent="0.25">
      <c r="N47" s="1"/>
      <c r="O47" s="1"/>
      <c r="P47" s="1"/>
      <c r="Q47" s="1"/>
      <c r="R47" s="1"/>
      <c r="T47" s="1"/>
    </row>
    <row r="48" spans="14:20" x14ac:dyDescent="0.25">
      <c r="N48" s="1"/>
      <c r="O48" s="1"/>
      <c r="P48" s="1"/>
      <c r="Q48" s="1"/>
      <c r="R48" s="1"/>
      <c r="T48" s="1"/>
    </row>
    <row r="49" spans="14:20" x14ac:dyDescent="0.25">
      <c r="N49" s="1"/>
      <c r="O49" s="1"/>
      <c r="P49" s="1"/>
      <c r="Q49" s="1"/>
      <c r="R49" s="1"/>
      <c r="T49" s="1"/>
    </row>
    <row r="50" spans="14:20" x14ac:dyDescent="0.25">
      <c r="N50" s="1"/>
      <c r="O50" s="1"/>
      <c r="P50" s="1"/>
      <c r="Q50" s="1"/>
      <c r="R50" s="1"/>
      <c r="T50" s="1"/>
    </row>
    <row r="51" spans="14:20" x14ac:dyDescent="0.25">
      <c r="N51" s="1"/>
      <c r="O51" s="1"/>
      <c r="P51" s="1"/>
      <c r="Q51" s="1"/>
      <c r="R51" s="1"/>
      <c r="T51" s="1"/>
    </row>
    <row r="52" spans="14:20" x14ac:dyDescent="0.25">
      <c r="N52" s="1"/>
      <c r="O52" s="1"/>
      <c r="P52" s="1"/>
      <c r="Q52" s="1"/>
      <c r="R52" s="1"/>
      <c r="T52" s="1"/>
    </row>
    <row r="53" spans="14:20" x14ac:dyDescent="0.25">
      <c r="N53" s="1"/>
      <c r="O53" s="1"/>
      <c r="P53" s="1"/>
      <c r="Q53" s="1"/>
      <c r="R53" s="1"/>
      <c r="T53" s="1"/>
    </row>
    <row r="54" spans="14:20" x14ac:dyDescent="0.25">
      <c r="N54" s="1"/>
      <c r="O54" s="1"/>
      <c r="P54" s="1"/>
      <c r="Q54" s="1"/>
      <c r="R54" s="1"/>
      <c r="T54" s="1"/>
    </row>
    <row r="55" spans="14:20" x14ac:dyDescent="0.25">
      <c r="N55" s="1"/>
      <c r="O55" s="1"/>
      <c r="P55" s="1"/>
      <c r="Q55" s="1"/>
      <c r="R55" s="1"/>
      <c r="T55" s="1"/>
    </row>
    <row r="56" spans="14:20" x14ac:dyDescent="0.25">
      <c r="N56" s="1"/>
      <c r="O56" s="1"/>
      <c r="P56" s="1"/>
      <c r="Q56" s="1"/>
      <c r="R56" s="1"/>
      <c r="T56" s="1"/>
    </row>
    <row r="57" spans="14:20" x14ac:dyDescent="0.25">
      <c r="N57" s="1"/>
      <c r="O57" s="1"/>
      <c r="P57" s="1"/>
      <c r="Q57" s="1"/>
      <c r="R57" s="1"/>
      <c r="T57" s="1"/>
    </row>
    <row r="58" spans="14:20" x14ac:dyDescent="0.25">
      <c r="N58" s="1"/>
      <c r="O58" s="1"/>
      <c r="P58" s="1"/>
      <c r="Q58" s="1"/>
      <c r="R58" s="1"/>
      <c r="T58" s="1"/>
    </row>
    <row r="59" spans="14:20" x14ac:dyDescent="0.25">
      <c r="N59" s="1"/>
      <c r="O59" s="1"/>
      <c r="P59" s="1"/>
      <c r="Q59" s="1"/>
      <c r="R59" s="1"/>
      <c r="T59" s="1"/>
    </row>
    <row r="60" spans="14:20" x14ac:dyDescent="0.25">
      <c r="N60" s="1"/>
      <c r="O60" s="1"/>
      <c r="P60" s="1"/>
      <c r="Q60" s="1"/>
      <c r="R60" s="1"/>
      <c r="T60" s="1"/>
    </row>
    <row r="61" spans="14:20" x14ac:dyDescent="0.25">
      <c r="N61" s="1"/>
      <c r="O61" s="1"/>
      <c r="P61" s="1"/>
      <c r="Q61" s="1"/>
      <c r="R61" s="1"/>
      <c r="T61" s="1"/>
    </row>
    <row r="62" spans="14:20" x14ac:dyDescent="0.25">
      <c r="N62" s="1"/>
      <c r="O62" s="1"/>
      <c r="P62" s="1"/>
      <c r="Q62" s="1"/>
      <c r="R62" s="1"/>
      <c r="T62" s="1"/>
    </row>
    <row r="63" spans="14:20" x14ac:dyDescent="0.25">
      <c r="N63" s="1"/>
      <c r="O63" s="1"/>
      <c r="P63" s="1"/>
      <c r="Q63" s="1"/>
      <c r="R63" s="1"/>
      <c r="T63" s="1"/>
    </row>
    <row r="64" spans="14:20" x14ac:dyDescent="0.25">
      <c r="N64" s="1"/>
      <c r="O64" s="1"/>
      <c r="P64" s="1"/>
      <c r="Q64" s="1"/>
      <c r="R64" s="1"/>
      <c r="T64" s="1"/>
    </row>
  </sheetData>
  <mergeCells count="1">
    <mergeCell ref="R2:AC2"/>
  </mergeCells>
  <pageMargins left="0.23622047244094491" right="0.23622047244094491" top="0" bottom="0" header="0" footer="0"/>
  <pageSetup paperSize="9" scale="5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77"/>
  <sheetViews>
    <sheetView tabSelected="1" topLeftCell="A22" zoomScale="70" zoomScaleNormal="70" workbookViewId="0">
      <selection activeCell="P5" sqref="P5:Q5"/>
    </sheetView>
  </sheetViews>
  <sheetFormatPr defaultColWidth="4.85546875" defaultRowHeight="15.75" x14ac:dyDescent="0.25"/>
  <cols>
    <col min="1" max="1" width="1.140625" style="1" customWidth="1"/>
    <col min="2" max="2" width="1.7109375" style="1" customWidth="1"/>
    <col min="3" max="3" width="17.5703125" style="1" bestFit="1" customWidth="1"/>
    <col min="4" max="4" width="14" style="1" bestFit="1" customWidth="1"/>
    <col min="5" max="6" width="4" style="1" customWidth="1"/>
    <col min="7" max="7" width="6" style="1" bestFit="1" customWidth="1"/>
    <col min="8" max="10" width="4" style="1" customWidth="1"/>
    <col min="11" max="11" width="4.7109375" style="1" customWidth="1"/>
    <col min="12" max="12" width="6.42578125" style="1" customWidth="1"/>
    <col min="13" max="13" width="9.5703125" style="1" bestFit="1" customWidth="1"/>
    <col min="14" max="14" width="9.42578125" style="1" customWidth="1"/>
    <col min="15" max="15" width="16" style="1" bestFit="1" customWidth="1"/>
    <col min="16" max="16" width="12.7109375" style="2" customWidth="1"/>
    <col min="17" max="17" width="10.140625" style="2" customWidth="1"/>
    <col min="18" max="18" width="14.85546875" style="2" customWidth="1"/>
    <col min="19" max="19" width="1.7109375" style="3" customWidth="1"/>
    <col min="20" max="20" width="9.85546875" style="1" customWidth="1"/>
    <col min="21" max="21" width="10.42578125" style="2" customWidth="1"/>
    <col min="22" max="22" width="1.85546875" style="1" customWidth="1"/>
    <col min="23" max="23" width="8.85546875" style="1" customWidth="1"/>
    <col min="24" max="24" width="9.85546875" style="1" customWidth="1"/>
    <col min="25" max="25" width="11.28515625" style="1" customWidth="1"/>
    <col min="26" max="26" width="37.28515625" style="1" customWidth="1"/>
    <col min="27" max="27" width="2.28515625" style="1" customWidth="1"/>
    <col min="28" max="252" width="8.85546875" style="1" customWidth="1"/>
    <col min="253" max="253" width="10.85546875" style="1" bestFit="1" customWidth="1"/>
    <col min="254" max="254" width="9.28515625" style="1" bestFit="1" customWidth="1"/>
    <col min="255" max="256" width="0" style="1" hidden="1" customWidth="1"/>
    <col min="257" max="16384" width="4.85546875" style="1"/>
  </cols>
  <sheetData>
    <row r="1" spans="2:27" ht="8.25" customHeight="1" x14ac:dyDescent="0.25"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189"/>
      <c r="R1" s="189"/>
      <c r="S1" s="188"/>
      <c r="T1" s="188"/>
      <c r="U1" s="189"/>
      <c r="V1" s="188"/>
      <c r="W1" s="188"/>
      <c r="X1" s="188"/>
      <c r="Y1" s="188"/>
      <c r="Z1" s="188"/>
      <c r="AA1" s="188"/>
    </row>
    <row r="2" spans="2:27" x14ac:dyDescent="0.25">
      <c r="B2" s="174"/>
      <c r="C2" s="316" t="s">
        <v>78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7"/>
      <c r="T2" s="317"/>
      <c r="U2" s="317"/>
      <c r="V2" s="317"/>
      <c r="W2" s="317"/>
      <c r="X2" s="317"/>
      <c r="Y2" s="317"/>
      <c r="Z2" s="317"/>
      <c r="AA2" s="170"/>
    </row>
    <row r="3" spans="2:27" ht="16.5" thickBot="1" x14ac:dyDescent="0.3">
      <c r="B3" s="174"/>
      <c r="C3" s="316" t="s">
        <v>39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7"/>
      <c r="T3" s="317"/>
      <c r="U3" s="317"/>
      <c r="V3" s="317"/>
      <c r="W3" s="317"/>
      <c r="X3" s="317"/>
      <c r="Y3" s="317"/>
      <c r="Z3" s="317"/>
      <c r="AA3" s="170"/>
    </row>
    <row r="4" spans="2:27" x14ac:dyDescent="0.25">
      <c r="B4" s="174"/>
      <c r="C4" s="171" t="s">
        <v>0</v>
      </c>
      <c r="D4" s="322"/>
      <c r="E4" s="323"/>
      <c r="F4" s="323"/>
      <c r="G4" s="323"/>
      <c r="H4" s="323"/>
      <c r="I4" s="323"/>
      <c r="J4" s="323"/>
      <c r="K4" s="323"/>
      <c r="L4" s="324"/>
      <c r="M4" s="106"/>
      <c r="N4" s="106"/>
      <c r="O4" s="106"/>
      <c r="P4" s="125"/>
      <c r="Q4" s="125"/>
      <c r="R4" s="125"/>
      <c r="S4" s="106"/>
      <c r="T4" s="123" t="s">
        <v>30</v>
      </c>
      <c r="U4" s="124"/>
      <c r="V4" s="103"/>
      <c r="W4" s="103"/>
      <c r="X4" s="103"/>
      <c r="Y4" s="103"/>
      <c r="Z4" s="104"/>
      <c r="AA4" s="170"/>
    </row>
    <row r="5" spans="2:27" ht="16.5" thickBot="1" x14ac:dyDescent="0.3">
      <c r="B5" s="174"/>
      <c r="C5" s="171"/>
      <c r="D5" s="325"/>
      <c r="E5" s="326"/>
      <c r="F5" s="326"/>
      <c r="G5" s="326"/>
      <c r="H5" s="326"/>
      <c r="I5" s="326"/>
      <c r="J5" s="326"/>
      <c r="K5" s="326"/>
      <c r="L5" s="327"/>
      <c r="M5" s="106"/>
      <c r="N5" s="106"/>
      <c r="O5" s="171" t="s">
        <v>1</v>
      </c>
      <c r="P5" s="318">
        <f>C26</f>
        <v>43927</v>
      </c>
      <c r="Q5" s="318"/>
      <c r="R5" s="172"/>
      <c r="S5" s="106"/>
      <c r="T5" s="108" t="s">
        <v>31</v>
      </c>
      <c r="U5" s="125"/>
      <c r="V5" s="106"/>
      <c r="W5" s="106"/>
      <c r="X5" s="106"/>
      <c r="Y5" s="106"/>
      <c r="Z5" s="107"/>
      <c r="AA5" s="170"/>
    </row>
    <row r="6" spans="2:27" ht="16.5" thickBot="1" x14ac:dyDescent="0.3">
      <c r="B6" s="174"/>
      <c r="C6" s="171" t="s">
        <v>2</v>
      </c>
      <c r="D6" s="319"/>
      <c r="E6" s="320"/>
      <c r="F6" s="320"/>
      <c r="G6" s="320"/>
      <c r="H6" s="320"/>
      <c r="I6" s="320"/>
      <c r="J6" s="320"/>
      <c r="K6" s="320"/>
      <c r="L6" s="321"/>
      <c r="M6" s="106"/>
      <c r="N6" s="106"/>
      <c r="O6" s="106"/>
      <c r="P6" s="125"/>
      <c r="Q6" s="125"/>
      <c r="R6" s="125"/>
      <c r="S6" s="106"/>
      <c r="T6" s="108" t="s">
        <v>32</v>
      </c>
      <c r="U6" s="125"/>
      <c r="V6" s="106"/>
      <c r="W6" s="106"/>
      <c r="X6" s="106"/>
      <c r="Y6" s="106"/>
      <c r="Z6" s="107"/>
      <c r="AA6" s="170"/>
    </row>
    <row r="7" spans="2:27" ht="16.5" thickBot="1" x14ac:dyDescent="0.3">
      <c r="B7" s="174"/>
      <c r="C7" s="171" t="s">
        <v>26</v>
      </c>
      <c r="D7" s="106"/>
      <c r="E7" s="173"/>
      <c r="F7" s="106"/>
      <c r="G7" s="190"/>
      <c r="H7" s="108" t="s">
        <v>3</v>
      </c>
      <c r="I7" s="106"/>
      <c r="J7" s="106"/>
      <c r="K7" s="106"/>
      <c r="L7" s="106"/>
      <c r="M7" s="254">
        <f>(G7/7)*COUNT(C17:C59)</f>
        <v>0</v>
      </c>
      <c r="N7" s="128"/>
      <c r="O7" s="106"/>
      <c r="P7" s="125"/>
      <c r="Q7" s="125"/>
      <c r="R7" s="125"/>
      <c r="S7" s="106"/>
      <c r="T7" s="108" t="s">
        <v>34</v>
      </c>
      <c r="U7" s="125"/>
      <c r="V7" s="106"/>
      <c r="W7" s="106"/>
      <c r="X7" s="106"/>
      <c r="Y7" s="106"/>
      <c r="Z7" s="107"/>
      <c r="AA7" s="170"/>
    </row>
    <row r="8" spans="2:27" ht="16.5" thickBot="1" x14ac:dyDescent="0.3">
      <c r="B8" s="174"/>
      <c r="C8" s="106"/>
      <c r="D8" s="106"/>
      <c r="E8" s="173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25"/>
      <c r="Q8" s="125"/>
      <c r="R8" s="125"/>
      <c r="S8" s="106"/>
      <c r="T8" s="126" t="s">
        <v>60</v>
      </c>
      <c r="U8" s="127"/>
      <c r="V8" s="120"/>
      <c r="W8" s="120"/>
      <c r="X8" s="120"/>
      <c r="Y8" s="120"/>
      <c r="Z8" s="121"/>
      <c r="AA8" s="170"/>
    </row>
    <row r="9" spans="2:27" ht="16.5" thickBot="1" x14ac:dyDescent="0.3">
      <c r="B9" s="174"/>
      <c r="C9" s="129"/>
      <c r="D9" s="106"/>
      <c r="E9" s="313" t="s">
        <v>61</v>
      </c>
      <c r="F9" s="314"/>
      <c r="G9" s="314"/>
      <c r="H9" s="314"/>
      <c r="I9" s="314"/>
      <c r="J9" s="314"/>
      <c r="K9" s="314"/>
      <c r="L9" s="315"/>
      <c r="M9" s="106"/>
      <c r="N9" s="106"/>
      <c r="O9" s="106"/>
      <c r="P9" s="125"/>
      <c r="Q9" s="125"/>
      <c r="R9" s="125"/>
      <c r="S9" s="106"/>
      <c r="T9" s="106"/>
      <c r="U9" s="125"/>
      <c r="V9" s="106"/>
      <c r="W9" s="106"/>
      <c r="X9" s="106"/>
      <c r="Y9" s="106"/>
      <c r="Z9" s="106"/>
      <c r="AA9" s="170"/>
    </row>
    <row r="10" spans="2:27" ht="15" customHeight="1" x14ac:dyDescent="0.25">
      <c r="B10" s="174"/>
      <c r="C10" s="304" t="s">
        <v>4</v>
      </c>
      <c r="D10" s="307" t="s">
        <v>90</v>
      </c>
      <c r="E10" s="338" t="s">
        <v>40</v>
      </c>
      <c r="F10" s="339"/>
      <c r="G10" s="340"/>
      <c r="H10" s="341"/>
      <c r="I10" s="338" t="s">
        <v>41</v>
      </c>
      <c r="J10" s="339"/>
      <c r="K10" s="340"/>
      <c r="L10" s="341"/>
      <c r="M10" s="130" t="s">
        <v>5</v>
      </c>
      <c r="N10" s="99" t="s">
        <v>51</v>
      </c>
      <c r="O10" s="99" t="s">
        <v>8</v>
      </c>
      <c r="P10" s="310" t="s">
        <v>91</v>
      </c>
      <c r="Q10" s="310" t="s">
        <v>92</v>
      </c>
      <c r="R10" s="99" t="s">
        <v>59</v>
      </c>
      <c r="S10" s="103"/>
      <c r="T10" s="328" t="s">
        <v>53</v>
      </c>
      <c r="U10" s="310" t="s">
        <v>17</v>
      </c>
      <c r="V10" s="106"/>
      <c r="W10" s="102"/>
      <c r="X10" s="103"/>
      <c r="Y10" s="103"/>
      <c r="Z10" s="104"/>
      <c r="AA10" s="170"/>
    </row>
    <row r="11" spans="2:27" x14ac:dyDescent="0.25">
      <c r="B11" s="174"/>
      <c r="C11" s="305"/>
      <c r="D11" s="308"/>
      <c r="E11" s="342" t="s">
        <v>6</v>
      </c>
      <c r="F11" s="343"/>
      <c r="G11" s="343" t="s">
        <v>7</v>
      </c>
      <c r="H11" s="344"/>
      <c r="I11" s="342" t="s">
        <v>6</v>
      </c>
      <c r="J11" s="343"/>
      <c r="K11" s="343" t="s">
        <v>7</v>
      </c>
      <c r="L11" s="344"/>
      <c r="M11" s="125" t="s">
        <v>8</v>
      </c>
      <c r="N11" s="100" t="s">
        <v>52</v>
      </c>
      <c r="O11" s="100" t="s">
        <v>5</v>
      </c>
      <c r="P11" s="311"/>
      <c r="Q11" s="311"/>
      <c r="R11" s="100" t="s">
        <v>54</v>
      </c>
      <c r="S11" s="106"/>
      <c r="T11" s="329"/>
      <c r="U11" s="331"/>
      <c r="V11" s="106"/>
      <c r="W11" s="333" t="s">
        <v>56</v>
      </c>
      <c r="X11" s="316"/>
      <c r="Y11" s="316"/>
      <c r="Z11" s="334"/>
      <c r="AA11" s="170"/>
    </row>
    <row r="12" spans="2:27" ht="16.5" thickBot="1" x14ac:dyDescent="0.3">
      <c r="B12" s="174"/>
      <c r="C12" s="306"/>
      <c r="D12" s="309"/>
      <c r="E12" s="335" t="s">
        <v>9</v>
      </c>
      <c r="F12" s="336"/>
      <c r="G12" s="336" t="s">
        <v>9</v>
      </c>
      <c r="H12" s="337"/>
      <c r="I12" s="335" t="s">
        <v>9</v>
      </c>
      <c r="J12" s="336"/>
      <c r="K12" s="336" t="s">
        <v>9</v>
      </c>
      <c r="L12" s="337"/>
      <c r="M12" s="127" t="s">
        <v>10</v>
      </c>
      <c r="N12" s="133" t="s">
        <v>10</v>
      </c>
      <c r="O12" s="133" t="s">
        <v>58</v>
      </c>
      <c r="P12" s="312"/>
      <c r="Q12" s="312"/>
      <c r="R12" s="101">
        <f>G7</f>
        <v>0</v>
      </c>
      <c r="S12" s="106"/>
      <c r="T12" s="330"/>
      <c r="U12" s="332"/>
      <c r="V12" s="106"/>
      <c r="W12" s="108"/>
      <c r="X12" s="106"/>
      <c r="Y12" s="106"/>
      <c r="Z12" s="107"/>
      <c r="AA12" s="170"/>
    </row>
    <row r="13" spans="2:27" ht="15.75" customHeight="1" x14ac:dyDescent="0.25">
      <c r="B13" s="174"/>
      <c r="C13" s="134"/>
      <c r="D13" s="135"/>
      <c r="E13" s="136" t="s">
        <v>11</v>
      </c>
      <c r="F13" s="137" t="s">
        <v>12</v>
      </c>
      <c r="G13" s="138" t="s">
        <v>11</v>
      </c>
      <c r="H13" s="139" t="s">
        <v>12</v>
      </c>
      <c r="I13" s="136" t="s">
        <v>11</v>
      </c>
      <c r="J13" s="137" t="s">
        <v>12</v>
      </c>
      <c r="K13" s="138" t="s">
        <v>11</v>
      </c>
      <c r="L13" s="139" t="s">
        <v>12</v>
      </c>
      <c r="M13" s="125"/>
      <c r="N13" s="99"/>
      <c r="O13" s="100"/>
      <c r="P13" s="100"/>
      <c r="Q13" s="100"/>
      <c r="R13" s="100"/>
      <c r="S13" s="106"/>
      <c r="T13" s="349" t="s">
        <v>94</v>
      </c>
      <c r="U13" s="350"/>
      <c r="V13" s="106"/>
      <c r="W13" s="108"/>
      <c r="X13" s="106"/>
      <c r="Y13" s="106"/>
      <c r="Z13" s="107"/>
      <c r="AA13" s="170"/>
    </row>
    <row r="14" spans="2:27" x14ac:dyDescent="0.25">
      <c r="B14" s="174"/>
      <c r="C14" s="140" t="s">
        <v>29</v>
      </c>
      <c r="D14" s="141"/>
      <c r="E14" s="142"/>
      <c r="F14" s="143"/>
      <c r="G14" s="144"/>
      <c r="H14" s="145"/>
      <c r="I14" s="142"/>
      <c r="J14" s="143"/>
      <c r="K14" s="146"/>
      <c r="L14" s="145"/>
      <c r="M14" s="147"/>
      <c r="N14" s="148"/>
      <c r="O14" s="148"/>
      <c r="P14" s="148"/>
      <c r="Q14" s="148"/>
      <c r="R14" s="148"/>
      <c r="S14" s="27"/>
      <c r="T14" s="351"/>
      <c r="U14" s="352"/>
      <c r="V14" s="106"/>
      <c r="W14" s="108"/>
      <c r="X14" s="106"/>
      <c r="Y14" s="106"/>
      <c r="Z14" s="107"/>
      <c r="AA14" s="170"/>
    </row>
    <row r="15" spans="2:27" ht="16.5" thickBot="1" x14ac:dyDescent="0.3">
      <c r="B15" s="174"/>
      <c r="C15" s="4" t="s">
        <v>101</v>
      </c>
      <c r="D15" s="5" t="s">
        <v>36</v>
      </c>
      <c r="E15" s="6">
        <v>8</v>
      </c>
      <c r="F15" s="7">
        <v>30</v>
      </c>
      <c r="G15" s="8"/>
      <c r="H15" s="9"/>
      <c r="I15" s="6"/>
      <c r="J15" s="7"/>
      <c r="K15" s="10">
        <v>17</v>
      </c>
      <c r="L15" s="11">
        <v>0</v>
      </c>
      <c r="M15" s="12">
        <v>8.5</v>
      </c>
      <c r="N15" s="13">
        <v>0.5</v>
      </c>
      <c r="O15" s="13">
        <v>8</v>
      </c>
      <c r="P15" s="35"/>
      <c r="Q15" s="14"/>
      <c r="R15" s="36">
        <f>SUM(O15-7.5)</f>
        <v>0.5</v>
      </c>
      <c r="S15" s="15"/>
      <c r="T15" s="16">
        <v>0.5</v>
      </c>
      <c r="U15" s="17"/>
      <c r="V15" s="106"/>
      <c r="W15" s="105"/>
      <c r="X15" s="106"/>
      <c r="Y15" s="106"/>
      <c r="Z15" s="107"/>
      <c r="AA15" s="170"/>
    </row>
    <row r="16" spans="2:27" ht="16.899999999999999" customHeight="1" x14ac:dyDescent="0.25">
      <c r="B16" s="174"/>
      <c r="C16" s="246"/>
      <c r="D16" s="150"/>
      <c r="E16" s="153"/>
      <c r="F16" s="154"/>
      <c r="G16" s="155"/>
      <c r="H16" s="156"/>
      <c r="I16" s="153"/>
      <c r="J16" s="154"/>
      <c r="K16" s="157"/>
      <c r="L16" s="158"/>
      <c r="M16" s="159"/>
      <c r="N16" s="86"/>
      <c r="O16" s="159"/>
      <c r="P16" s="87"/>
      <c r="Q16" s="87"/>
      <c r="R16" s="86"/>
      <c r="S16" s="160"/>
      <c r="T16" s="90"/>
      <c r="U16" s="91"/>
      <c r="V16" s="106"/>
      <c r="W16" s="105" t="s">
        <v>13</v>
      </c>
      <c r="X16" s="106" t="s">
        <v>27</v>
      </c>
      <c r="Y16" s="106"/>
      <c r="Z16" s="107"/>
      <c r="AA16" s="170"/>
    </row>
    <row r="17" spans="2:27" ht="16.899999999999999" customHeight="1" x14ac:dyDescent="0.25">
      <c r="B17" s="174"/>
      <c r="C17" s="235">
        <f>D17</f>
        <v>43920</v>
      </c>
      <c r="D17" s="202">
        <v>43920</v>
      </c>
      <c r="E17" s="256"/>
      <c r="F17" s="257"/>
      <c r="G17" s="258"/>
      <c r="H17" s="259"/>
      <c r="I17" s="256"/>
      <c r="J17" s="257"/>
      <c r="K17" s="260"/>
      <c r="L17" s="261"/>
      <c r="M17" s="42">
        <f>((TIME(G17,H17,0)-TIME(E17,F17,0))+(TIME(K17,L17,0)-TIME(I17,J17,0)))*24</f>
        <v>0</v>
      </c>
      <c r="N17" s="26"/>
      <c r="O17" s="42">
        <f>SUM(M17-N17)</f>
        <v>0</v>
      </c>
      <c r="P17" s="26"/>
      <c r="Q17" s="26"/>
      <c r="R17" s="197" t="str">
        <f t="shared" ref="R17:R23" si="0">IF(P17="TOIL", "Use TOIL column  →         ", IF(P17="F", "Use Flexi column →         ", IF(P17="UP", "Leave blank                      ",  "")))</f>
        <v/>
      </c>
      <c r="T17" s="92"/>
      <c r="U17" s="93"/>
      <c r="V17" s="106"/>
      <c r="W17" s="105" t="s">
        <v>14</v>
      </c>
      <c r="X17" s="106" t="s">
        <v>15</v>
      </c>
      <c r="Y17" s="106"/>
      <c r="Z17" s="107"/>
      <c r="AA17" s="170"/>
    </row>
    <row r="18" spans="2:27" ht="16.899999999999999" customHeight="1" x14ac:dyDescent="0.25">
      <c r="B18" s="174"/>
      <c r="C18" s="235">
        <f>C17+1</f>
        <v>43921</v>
      </c>
      <c r="D18" s="19" t="s">
        <v>46</v>
      </c>
      <c r="E18" s="256"/>
      <c r="F18" s="257"/>
      <c r="G18" s="258"/>
      <c r="H18" s="259"/>
      <c r="I18" s="256"/>
      <c r="J18" s="257"/>
      <c r="K18" s="260"/>
      <c r="L18" s="261"/>
      <c r="M18" s="42">
        <f t="shared" ref="M18:M23" si="1">((TIME(G18,H18,0)-TIME(E18,F18,0))+(TIME(K18,L18,0)-TIME(I18,J18,0)))*24</f>
        <v>0</v>
      </c>
      <c r="N18" s="26"/>
      <c r="O18" s="42">
        <f t="shared" ref="O18:O23" si="2">SUM(M18-N18)</f>
        <v>0</v>
      </c>
      <c r="P18" s="26"/>
      <c r="Q18" s="26"/>
      <c r="R18" s="197" t="str">
        <f t="shared" si="0"/>
        <v/>
      </c>
      <c r="T18" s="92"/>
      <c r="U18" s="93"/>
      <c r="V18" s="106"/>
      <c r="W18" s="105" t="s">
        <v>16</v>
      </c>
      <c r="X18" s="106" t="s">
        <v>37</v>
      </c>
      <c r="Y18" s="106"/>
      <c r="Z18" s="107"/>
      <c r="AA18" s="170"/>
    </row>
    <row r="19" spans="2:27" ht="16.899999999999999" customHeight="1" x14ac:dyDescent="0.25">
      <c r="B19" s="174"/>
      <c r="C19" s="235">
        <f t="shared" ref="C19:C23" si="3">C18+1</f>
        <v>43922</v>
      </c>
      <c r="D19" s="19" t="s">
        <v>47</v>
      </c>
      <c r="E19" s="256"/>
      <c r="F19" s="257"/>
      <c r="G19" s="258"/>
      <c r="H19" s="259"/>
      <c r="I19" s="256"/>
      <c r="J19" s="257"/>
      <c r="K19" s="260"/>
      <c r="L19" s="261"/>
      <c r="M19" s="42">
        <f t="shared" si="1"/>
        <v>0</v>
      </c>
      <c r="N19" s="26"/>
      <c r="O19" s="42">
        <f t="shared" si="2"/>
        <v>0</v>
      </c>
      <c r="P19" s="26"/>
      <c r="Q19" s="26"/>
      <c r="R19" s="197" t="str">
        <f t="shared" si="0"/>
        <v/>
      </c>
      <c r="T19" s="92"/>
      <c r="U19" s="93"/>
      <c r="V19" s="106"/>
      <c r="W19" s="105" t="s">
        <v>17</v>
      </c>
      <c r="X19" s="106" t="s">
        <v>28</v>
      </c>
      <c r="Y19" s="106"/>
      <c r="Z19" s="107"/>
      <c r="AA19" s="170"/>
    </row>
    <row r="20" spans="2:27" ht="16.899999999999999" customHeight="1" x14ac:dyDescent="0.25">
      <c r="B20" s="174"/>
      <c r="C20" s="235">
        <f t="shared" si="3"/>
        <v>43923</v>
      </c>
      <c r="D20" s="19" t="s">
        <v>48</v>
      </c>
      <c r="E20" s="256"/>
      <c r="F20" s="257"/>
      <c r="G20" s="258"/>
      <c r="H20" s="259"/>
      <c r="I20" s="256"/>
      <c r="J20" s="257"/>
      <c r="K20" s="260"/>
      <c r="L20" s="261"/>
      <c r="M20" s="42">
        <f t="shared" si="1"/>
        <v>0</v>
      </c>
      <c r="N20" s="26"/>
      <c r="O20" s="42">
        <f t="shared" si="2"/>
        <v>0</v>
      </c>
      <c r="P20" s="26"/>
      <c r="Q20" s="26"/>
      <c r="R20" s="197" t="str">
        <f t="shared" si="0"/>
        <v/>
      </c>
      <c r="T20" s="92"/>
      <c r="U20" s="93"/>
      <c r="V20" s="106"/>
      <c r="W20" s="105" t="s">
        <v>18</v>
      </c>
      <c r="X20" s="106" t="s">
        <v>19</v>
      </c>
      <c r="Y20" s="106"/>
      <c r="Z20" s="107"/>
      <c r="AA20" s="170"/>
    </row>
    <row r="21" spans="2:27" ht="16.899999999999999" customHeight="1" x14ac:dyDescent="0.25">
      <c r="B21" s="174"/>
      <c r="C21" s="235">
        <f t="shared" si="3"/>
        <v>43924</v>
      </c>
      <c r="D21" s="19" t="s">
        <v>42</v>
      </c>
      <c r="E21" s="256"/>
      <c r="F21" s="257"/>
      <c r="G21" s="258"/>
      <c r="H21" s="259"/>
      <c r="I21" s="256"/>
      <c r="J21" s="257"/>
      <c r="K21" s="260"/>
      <c r="L21" s="261"/>
      <c r="M21" s="42">
        <f t="shared" si="1"/>
        <v>0</v>
      </c>
      <c r="N21" s="26"/>
      <c r="O21" s="42">
        <f t="shared" si="2"/>
        <v>0</v>
      </c>
      <c r="P21" s="26"/>
      <c r="Q21" s="26"/>
      <c r="R21" s="197" t="str">
        <f t="shared" si="0"/>
        <v/>
      </c>
      <c r="T21" s="92"/>
      <c r="U21" s="93"/>
      <c r="V21" s="106"/>
      <c r="W21" s="105" t="s">
        <v>20</v>
      </c>
      <c r="X21" s="106" t="s">
        <v>21</v>
      </c>
      <c r="Y21" s="106"/>
      <c r="Z21" s="107"/>
      <c r="AA21" s="170"/>
    </row>
    <row r="22" spans="2:27" ht="16.899999999999999" customHeight="1" x14ac:dyDescent="0.25">
      <c r="B22" s="174"/>
      <c r="C22" s="235">
        <f t="shared" si="3"/>
        <v>43925</v>
      </c>
      <c r="D22" s="19" t="s">
        <v>43</v>
      </c>
      <c r="E22" s="256"/>
      <c r="F22" s="257"/>
      <c r="G22" s="258"/>
      <c r="H22" s="259"/>
      <c r="I22" s="256"/>
      <c r="J22" s="257"/>
      <c r="K22" s="260"/>
      <c r="L22" s="261"/>
      <c r="M22" s="42">
        <f t="shared" si="1"/>
        <v>0</v>
      </c>
      <c r="N22" s="26"/>
      <c r="O22" s="42">
        <f t="shared" si="2"/>
        <v>0</v>
      </c>
      <c r="P22" s="26"/>
      <c r="Q22" s="26"/>
      <c r="R22" s="197" t="str">
        <f t="shared" si="0"/>
        <v/>
      </c>
      <c r="T22" s="92"/>
      <c r="U22" s="93"/>
      <c r="V22" s="106"/>
      <c r="W22" s="105" t="s">
        <v>22</v>
      </c>
      <c r="X22" s="106" t="s">
        <v>23</v>
      </c>
      <c r="Y22" s="106"/>
      <c r="Z22" s="107"/>
      <c r="AA22" s="170"/>
    </row>
    <row r="23" spans="2:27" ht="16.899999999999999" customHeight="1" x14ac:dyDescent="0.25">
      <c r="B23" s="174"/>
      <c r="C23" s="235">
        <f t="shared" si="3"/>
        <v>43926</v>
      </c>
      <c r="D23" s="19" t="s">
        <v>44</v>
      </c>
      <c r="E23" s="256"/>
      <c r="F23" s="257"/>
      <c r="G23" s="258"/>
      <c r="H23" s="259"/>
      <c r="I23" s="256"/>
      <c r="J23" s="257"/>
      <c r="K23" s="260"/>
      <c r="L23" s="261"/>
      <c r="M23" s="42">
        <f t="shared" si="1"/>
        <v>0</v>
      </c>
      <c r="N23" s="26"/>
      <c r="O23" s="42">
        <f t="shared" si="2"/>
        <v>0</v>
      </c>
      <c r="P23" s="26"/>
      <c r="Q23" s="26"/>
      <c r="R23" s="197" t="str">
        <f t="shared" si="0"/>
        <v/>
      </c>
      <c r="T23" s="92"/>
      <c r="U23" s="93"/>
      <c r="V23" s="106"/>
      <c r="W23" s="105" t="s">
        <v>24</v>
      </c>
      <c r="X23" s="106" t="s">
        <v>33</v>
      </c>
      <c r="Y23" s="106"/>
      <c r="Z23" s="107"/>
      <c r="AA23" s="170"/>
    </row>
    <row r="24" spans="2:27" s="28" customFormat="1" ht="16.899999999999999" customHeight="1" x14ac:dyDescent="0.25">
      <c r="B24" s="187"/>
      <c r="C24" s="236"/>
      <c r="D24" s="39" t="s">
        <v>50</v>
      </c>
      <c r="E24" s="274"/>
      <c r="F24" s="275"/>
      <c r="G24" s="276"/>
      <c r="H24" s="277"/>
      <c r="I24" s="274"/>
      <c r="J24" s="275"/>
      <c r="K24" s="278"/>
      <c r="L24" s="279"/>
      <c r="M24" s="161"/>
      <c r="N24" s="45"/>
      <c r="O24" s="40">
        <f>SUM(O17:O23)</f>
        <v>0</v>
      </c>
      <c r="P24" s="61"/>
      <c r="Q24" s="40">
        <f>SUM(Q17:Q23)</f>
        <v>0</v>
      </c>
      <c r="R24" s="40">
        <f>SUM(O24-G$7)+Q24</f>
        <v>0</v>
      </c>
      <c r="S24" s="62"/>
      <c r="T24" s="88"/>
      <c r="U24" s="89"/>
      <c r="V24" s="113"/>
      <c r="W24" s="105" t="s">
        <v>55</v>
      </c>
      <c r="X24" s="106" t="s">
        <v>53</v>
      </c>
      <c r="Y24" s="106"/>
      <c r="Z24" s="107"/>
      <c r="AA24" s="175"/>
    </row>
    <row r="25" spans="2:27" ht="16.899999999999999" customHeight="1" x14ac:dyDescent="0.25">
      <c r="B25" s="174"/>
      <c r="C25" s="235"/>
      <c r="D25" s="19"/>
      <c r="E25" s="256"/>
      <c r="F25" s="257"/>
      <c r="G25" s="258"/>
      <c r="H25" s="259"/>
      <c r="I25" s="256"/>
      <c r="J25" s="257"/>
      <c r="K25" s="260"/>
      <c r="L25" s="261"/>
      <c r="M25" s="42"/>
      <c r="N25" s="41"/>
      <c r="O25" s="42"/>
      <c r="P25" s="69"/>
      <c r="Q25" s="69"/>
      <c r="R25" s="41"/>
      <c r="S25" s="27"/>
      <c r="T25" s="94"/>
      <c r="U25" s="95"/>
      <c r="V25" s="106"/>
      <c r="W25" s="105" t="s">
        <v>62</v>
      </c>
      <c r="X25" s="106" t="s">
        <v>49</v>
      </c>
      <c r="Y25" s="113"/>
      <c r="Z25" s="115"/>
      <c r="AA25" s="170"/>
    </row>
    <row r="26" spans="2:27" ht="16.899999999999999" customHeight="1" thickBot="1" x14ac:dyDescent="0.3">
      <c r="B26" s="174"/>
      <c r="C26" s="235">
        <f>C23+1</f>
        <v>43927</v>
      </c>
      <c r="D26" s="19" t="s">
        <v>45</v>
      </c>
      <c r="E26" s="256"/>
      <c r="F26" s="257"/>
      <c r="G26" s="258"/>
      <c r="H26" s="259"/>
      <c r="I26" s="256"/>
      <c r="J26" s="257"/>
      <c r="K26" s="260"/>
      <c r="L26" s="261"/>
      <c r="M26" s="42">
        <f t="shared" ref="M26:M32" si="4">((TIME(G26,H26,0)-TIME(E26,F26,0))+(TIME(K26,L26,0)-TIME(I26,J26,0)))*24</f>
        <v>0</v>
      </c>
      <c r="N26" s="26"/>
      <c r="O26" s="42">
        <f t="shared" ref="O26:O31" si="5">SUM(M26-N26)</f>
        <v>0</v>
      </c>
      <c r="P26" s="26"/>
      <c r="Q26" s="26"/>
      <c r="R26" s="197" t="str">
        <f t="shared" ref="R26:R32" si="6">IF(P26="TOIL", "Use TOIL column  →         ", IF(P26="F", "Use Flexi column →         ", IF(P26="UP", "Leave blank                      ",  "")))</f>
        <v/>
      </c>
      <c r="T26" s="92"/>
      <c r="U26" s="93"/>
      <c r="V26" s="106"/>
      <c r="W26" s="122"/>
      <c r="X26" s="120"/>
      <c r="Y26" s="120"/>
      <c r="Z26" s="121"/>
      <c r="AA26" s="170"/>
    </row>
    <row r="27" spans="2:27" ht="16.899999999999999" customHeight="1" thickBot="1" x14ac:dyDescent="0.3">
      <c r="B27" s="174"/>
      <c r="C27" s="235">
        <f>C26+1</f>
        <v>43928</v>
      </c>
      <c r="D27" s="19" t="s">
        <v>46</v>
      </c>
      <c r="E27" s="256"/>
      <c r="F27" s="257"/>
      <c r="G27" s="258"/>
      <c r="H27" s="259"/>
      <c r="I27" s="256"/>
      <c r="J27" s="257"/>
      <c r="K27" s="260"/>
      <c r="L27" s="261"/>
      <c r="M27" s="42">
        <f t="shared" si="4"/>
        <v>0</v>
      </c>
      <c r="N27" s="26"/>
      <c r="O27" s="42">
        <f t="shared" si="5"/>
        <v>0</v>
      </c>
      <c r="P27" s="26"/>
      <c r="Q27" s="26"/>
      <c r="R27" s="197" t="str">
        <f t="shared" si="6"/>
        <v/>
      </c>
      <c r="T27" s="92"/>
      <c r="U27" s="93"/>
      <c r="V27" s="106"/>
      <c r="W27" s="106"/>
      <c r="X27" s="106"/>
      <c r="Y27" s="106"/>
      <c r="Z27" s="106"/>
      <c r="AA27" s="170"/>
    </row>
    <row r="28" spans="2:27" ht="16.899999999999999" customHeight="1" x14ac:dyDescent="0.25">
      <c r="B28" s="174"/>
      <c r="C28" s="235">
        <f t="shared" ref="C28:C32" si="7">C27+1</f>
        <v>43929</v>
      </c>
      <c r="D28" s="19" t="s">
        <v>47</v>
      </c>
      <c r="E28" s="256"/>
      <c r="F28" s="257"/>
      <c r="G28" s="258"/>
      <c r="H28" s="259"/>
      <c r="I28" s="256"/>
      <c r="J28" s="257"/>
      <c r="K28" s="260"/>
      <c r="L28" s="261"/>
      <c r="M28" s="42">
        <f t="shared" si="4"/>
        <v>0</v>
      </c>
      <c r="N28" s="26"/>
      <c r="O28" s="42">
        <f t="shared" si="5"/>
        <v>0</v>
      </c>
      <c r="P28" s="26"/>
      <c r="Q28" s="26"/>
      <c r="R28" s="197" t="str">
        <f t="shared" si="6"/>
        <v/>
      </c>
      <c r="T28" s="92"/>
      <c r="U28" s="93"/>
      <c r="V28" s="106"/>
      <c r="W28" s="102"/>
      <c r="X28" s="103"/>
      <c r="Y28" s="103"/>
      <c r="Z28" s="104"/>
      <c r="AA28" s="170"/>
    </row>
    <row r="29" spans="2:27" ht="16.899999999999999" customHeight="1" x14ac:dyDescent="0.25">
      <c r="B29" s="174"/>
      <c r="C29" s="235">
        <f t="shared" si="7"/>
        <v>43930</v>
      </c>
      <c r="D29" s="19" t="s">
        <v>48</v>
      </c>
      <c r="E29" s="256"/>
      <c r="F29" s="257"/>
      <c r="G29" s="258"/>
      <c r="H29" s="259"/>
      <c r="I29" s="256"/>
      <c r="J29" s="257"/>
      <c r="K29" s="260"/>
      <c r="L29" s="261"/>
      <c r="M29" s="42">
        <f t="shared" si="4"/>
        <v>0</v>
      </c>
      <c r="N29" s="26"/>
      <c r="O29" s="42">
        <f t="shared" si="5"/>
        <v>0</v>
      </c>
      <c r="P29" s="26"/>
      <c r="Q29" s="26"/>
      <c r="R29" s="197" t="str">
        <f t="shared" si="6"/>
        <v/>
      </c>
      <c r="T29" s="92"/>
      <c r="U29" s="93"/>
      <c r="V29" s="106"/>
      <c r="W29" s="105"/>
      <c r="X29" s="106"/>
      <c r="Y29" s="106"/>
      <c r="Z29" s="107"/>
      <c r="AA29" s="170"/>
    </row>
    <row r="30" spans="2:27" ht="16.899999999999999" customHeight="1" x14ac:dyDescent="0.25">
      <c r="B30" s="174"/>
      <c r="C30" s="235">
        <f t="shared" si="7"/>
        <v>43931</v>
      </c>
      <c r="D30" s="19" t="s">
        <v>42</v>
      </c>
      <c r="E30" s="256"/>
      <c r="F30" s="257"/>
      <c r="G30" s="258"/>
      <c r="H30" s="259"/>
      <c r="I30" s="256"/>
      <c r="J30" s="257"/>
      <c r="K30" s="260"/>
      <c r="L30" s="261"/>
      <c r="M30" s="42">
        <f t="shared" si="4"/>
        <v>0</v>
      </c>
      <c r="N30" s="26"/>
      <c r="O30" s="42">
        <f t="shared" si="5"/>
        <v>0</v>
      </c>
      <c r="P30" s="26"/>
      <c r="Q30" s="26"/>
      <c r="R30" s="197" t="str">
        <f t="shared" si="6"/>
        <v/>
      </c>
      <c r="T30" s="92"/>
      <c r="U30" s="93"/>
      <c r="V30" s="106"/>
      <c r="W30" s="108"/>
      <c r="X30" s="106"/>
      <c r="Y30" s="106"/>
      <c r="Z30" s="107"/>
      <c r="AA30" s="170"/>
    </row>
    <row r="31" spans="2:27" ht="16.899999999999999" customHeight="1" x14ac:dyDescent="0.25">
      <c r="B31" s="174"/>
      <c r="C31" s="235">
        <f t="shared" si="7"/>
        <v>43932</v>
      </c>
      <c r="D31" s="19" t="s">
        <v>43</v>
      </c>
      <c r="E31" s="256"/>
      <c r="F31" s="257"/>
      <c r="G31" s="258"/>
      <c r="H31" s="259"/>
      <c r="I31" s="256"/>
      <c r="J31" s="257"/>
      <c r="K31" s="260"/>
      <c r="L31" s="261"/>
      <c r="M31" s="42">
        <f t="shared" si="4"/>
        <v>0</v>
      </c>
      <c r="N31" s="26"/>
      <c r="O31" s="42">
        <f t="shared" si="5"/>
        <v>0</v>
      </c>
      <c r="P31" s="26"/>
      <c r="Q31" s="26"/>
      <c r="R31" s="197" t="str">
        <f t="shared" si="6"/>
        <v/>
      </c>
      <c r="T31" s="92"/>
      <c r="U31" s="93"/>
      <c r="V31" s="106"/>
      <c r="W31" s="109" t="s">
        <v>38</v>
      </c>
      <c r="X31" s="110"/>
      <c r="Y31" s="111"/>
      <c r="Z31" s="107"/>
      <c r="AA31" s="170"/>
    </row>
    <row r="32" spans="2:27" ht="16.899999999999999" customHeight="1" x14ac:dyDescent="0.25">
      <c r="B32" s="174"/>
      <c r="C32" s="235">
        <f t="shared" si="7"/>
        <v>43933</v>
      </c>
      <c r="D32" s="19" t="s">
        <v>44</v>
      </c>
      <c r="E32" s="256"/>
      <c r="F32" s="257"/>
      <c r="G32" s="258"/>
      <c r="H32" s="259"/>
      <c r="I32" s="256"/>
      <c r="J32" s="257"/>
      <c r="K32" s="260"/>
      <c r="L32" s="261"/>
      <c r="M32" s="42">
        <f t="shared" si="4"/>
        <v>0</v>
      </c>
      <c r="N32" s="26"/>
      <c r="O32" s="42">
        <f>M32</f>
        <v>0</v>
      </c>
      <c r="P32" s="26"/>
      <c r="Q32" s="26"/>
      <c r="R32" s="197" t="str">
        <f t="shared" si="6"/>
        <v/>
      </c>
      <c r="T32" s="92"/>
      <c r="U32" s="93"/>
      <c r="V32" s="106"/>
      <c r="W32" s="109" t="s">
        <v>25</v>
      </c>
      <c r="X32" s="110"/>
      <c r="Y32" s="111"/>
      <c r="Z32" s="107"/>
      <c r="AA32" s="170"/>
    </row>
    <row r="33" spans="2:27" s="28" customFormat="1" ht="16.899999999999999" customHeight="1" thickBot="1" x14ac:dyDescent="0.3">
      <c r="B33" s="187"/>
      <c r="C33" s="236"/>
      <c r="D33" s="39" t="s">
        <v>50</v>
      </c>
      <c r="E33" s="262"/>
      <c r="F33" s="263"/>
      <c r="G33" s="264"/>
      <c r="H33" s="265"/>
      <c r="I33" s="262"/>
      <c r="J33" s="263"/>
      <c r="K33" s="266"/>
      <c r="L33" s="267"/>
      <c r="M33" s="161"/>
      <c r="N33" s="45"/>
      <c r="O33" s="40">
        <f>SUM(O26:O32)</f>
        <v>0</v>
      </c>
      <c r="P33" s="70"/>
      <c r="Q33" s="40">
        <f>SUM(Q26:Q32)</f>
        <v>0</v>
      </c>
      <c r="R33" s="40">
        <f>SUM(O33-G$7)+Q33</f>
        <v>0</v>
      </c>
      <c r="S33" s="62"/>
      <c r="T33" s="88"/>
      <c r="U33" s="89"/>
      <c r="V33" s="113"/>
      <c r="W33" s="112"/>
      <c r="X33" s="113"/>
      <c r="Y33" s="114"/>
      <c r="Z33" s="115"/>
      <c r="AA33" s="175"/>
    </row>
    <row r="34" spans="2:27" ht="16.899999999999999" customHeight="1" x14ac:dyDescent="0.25">
      <c r="B34" s="174"/>
      <c r="C34" s="235"/>
      <c r="D34" s="19"/>
      <c r="E34" s="256"/>
      <c r="F34" s="257"/>
      <c r="G34" s="258"/>
      <c r="H34" s="259"/>
      <c r="I34" s="256"/>
      <c r="J34" s="257"/>
      <c r="K34" s="260"/>
      <c r="L34" s="261"/>
      <c r="M34" s="42"/>
      <c r="N34" s="41"/>
      <c r="O34" s="42"/>
      <c r="P34" s="71"/>
      <c r="Q34" s="71"/>
      <c r="R34" s="41"/>
      <c r="S34" s="27"/>
      <c r="T34" s="96"/>
      <c r="U34" s="95"/>
      <c r="V34" s="106"/>
      <c r="W34" s="108"/>
      <c r="X34" s="116" t="s">
        <v>84</v>
      </c>
      <c r="Y34" s="353"/>
      <c r="Z34" s="354"/>
      <c r="AA34" s="170"/>
    </row>
    <row r="35" spans="2:27" ht="16.899999999999999" customHeight="1" thickBot="1" x14ac:dyDescent="0.3">
      <c r="B35" s="174"/>
      <c r="C35" s="235">
        <f>C32+1</f>
        <v>43934</v>
      </c>
      <c r="D35" s="19" t="s">
        <v>45</v>
      </c>
      <c r="E35" s="256"/>
      <c r="F35" s="257"/>
      <c r="G35" s="258"/>
      <c r="H35" s="259"/>
      <c r="I35" s="256"/>
      <c r="J35" s="257"/>
      <c r="K35" s="260"/>
      <c r="L35" s="261"/>
      <c r="M35" s="42">
        <f t="shared" ref="M35:M41" si="8">((TIME(G35,H35,0)-TIME(E35,F35,0))+(TIME(K35,L35,0)-TIME(I35,J35,0)))*24</f>
        <v>0</v>
      </c>
      <c r="N35" s="26"/>
      <c r="O35" s="42">
        <f t="shared" ref="O35:O41" si="9">SUM(M35-N35)</f>
        <v>0</v>
      </c>
      <c r="P35" s="26"/>
      <c r="Q35" s="26"/>
      <c r="R35" s="197" t="str">
        <f t="shared" ref="R35:R41" si="10">IF(P35="TOIL", "Use TOIL column  →         ", IF(P35="F", "Use Flexi column →         ", IF(P35="UP", "Leave blank                      ",  "")))</f>
        <v/>
      </c>
      <c r="T35" s="92"/>
      <c r="U35" s="93"/>
      <c r="V35" s="106"/>
      <c r="W35" s="109"/>
      <c r="X35" s="117" t="s">
        <v>85</v>
      </c>
      <c r="Y35" s="355"/>
      <c r="Z35" s="356"/>
      <c r="AA35" s="170"/>
    </row>
    <row r="36" spans="2:27" ht="16.899999999999999" customHeight="1" thickBot="1" x14ac:dyDescent="0.3">
      <c r="B36" s="174"/>
      <c r="C36" s="235">
        <f>C35+1</f>
        <v>43935</v>
      </c>
      <c r="D36" s="19" t="s">
        <v>46</v>
      </c>
      <c r="E36" s="256"/>
      <c r="F36" s="257"/>
      <c r="G36" s="258"/>
      <c r="H36" s="259"/>
      <c r="I36" s="256"/>
      <c r="J36" s="257"/>
      <c r="K36" s="260"/>
      <c r="L36" s="261"/>
      <c r="M36" s="42">
        <f t="shared" si="8"/>
        <v>0</v>
      </c>
      <c r="N36" s="26"/>
      <c r="O36" s="42">
        <f t="shared" si="9"/>
        <v>0</v>
      </c>
      <c r="P36" s="26"/>
      <c r="Q36" s="26"/>
      <c r="R36" s="197" t="str">
        <f t="shared" si="10"/>
        <v/>
      </c>
      <c r="T36" s="92"/>
      <c r="U36" s="93"/>
      <c r="V36" s="106"/>
      <c r="W36" s="108"/>
      <c r="X36" s="106"/>
      <c r="Y36" s="111"/>
      <c r="Z36" s="107"/>
      <c r="AA36" s="170"/>
    </row>
    <row r="37" spans="2:27" ht="16.899999999999999" customHeight="1" x14ac:dyDescent="0.25">
      <c r="B37" s="174"/>
      <c r="C37" s="235">
        <f t="shared" ref="C37:C41" si="11">C36+1</f>
        <v>43936</v>
      </c>
      <c r="D37" s="19" t="s">
        <v>47</v>
      </c>
      <c r="E37" s="256"/>
      <c r="F37" s="257"/>
      <c r="G37" s="258"/>
      <c r="H37" s="259"/>
      <c r="I37" s="256"/>
      <c r="J37" s="257"/>
      <c r="K37" s="260"/>
      <c r="L37" s="261"/>
      <c r="M37" s="42">
        <f t="shared" si="8"/>
        <v>0</v>
      </c>
      <c r="N37" s="26"/>
      <c r="O37" s="42">
        <f t="shared" si="9"/>
        <v>0</v>
      </c>
      <c r="P37" s="26"/>
      <c r="Q37" s="26"/>
      <c r="R37" s="197" t="str">
        <f t="shared" si="10"/>
        <v/>
      </c>
      <c r="T37" s="92"/>
      <c r="U37" s="93"/>
      <c r="V37" s="106"/>
      <c r="W37" s="109"/>
      <c r="X37" s="116" t="s">
        <v>86</v>
      </c>
      <c r="Y37" s="345"/>
      <c r="Z37" s="346"/>
      <c r="AA37" s="170"/>
    </row>
    <row r="38" spans="2:27" ht="16.899999999999999" customHeight="1" thickBot="1" x14ac:dyDescent="0.3">
      <c r="B38" s="174"/>
      <c r="C38" s="235">
        <f t="shared" si="11"/>
        <v>43937</v>
      </c>
      <c r="D38" s="19" t="s">
        <v>48</v>
      </c>
      <c r="E38" s="256"/>
      <c r="F38" s="257"/>
      <c r="G38" s="258"/>
      <c r="H38" s="259"/>
      <c r="I38" s="256"/>
      <c r="J38" s="257"/>
      <c r="K38" s="260"/>
      <c r="L38" s="261"/>
      <c r="M38" s="42">
        <f t="shared" si="8"/>
        <v>0</v>
      </c>
      <c r="N38" s="26"/>
      <c r="O38" s="42">
        <f t="shared" si="9"/>
        <v>0</v>
      </c>
      <c r="P38" s="26"/>
      <c r="Q38" s="26"/>
      <c r="R38" s="197" t="str">
        <f t="shared" si="10"/>
        <v/>
      </c>
      <c r="T38" s="92"/>
      <c r="U38" s="93"/>
      <c r="V38" s="106"/>
      <c r="W38" s="105"/>
      <c r="X38" s="106"/>
      <c r="Y38" s="347"/>
      <c r="Z38" s="348"/>
      <c r="AA38" s="170"/>
    </row>
    <row r="39" spans="2:27" ht="16.899999999999999" customHeight="1" x14ac:dyDescent="0.25">
      <c r="B39" s="174"/>
      <c r="C39" s="235">
        <f t="shared" si="11"/>
        <v>43938</v>
      </c>
      <c r="D39" s="19" t="s">
        <v>42</v>
      </c>
      <c r="E39" s="256"/>
      <c r="F39" s="257"/>
      <c r="G39" s="258"/>
      <c r="H39" s="259"/>
      <c r="I39" s="256"/>
      <c r="J39" s="257"/>
      <c r="K39" s="260"/>
      <c r="L39" s="261"/>
      <c r="M39" s="42">
        <f t="shared" si="8"/>
        <v>0</v>
      </c>
      <c r="N39" s="26"/>
      <c r="O39" s="42">
        <f t="shared" si="9"/>
        <v>0</v>
      </c>
      <c r="P39" s="26"/>
      <c r="Q39" s="26"/>
      <c r="R39" s="197" t="str">
        <f t="shared" si="10"/>
        <v/>
      </c>
      <c r="T39" s="92"/>
      <c r="U39" s="93"/>
      <c r="V39" s="106"/>
      <c r="W39" s="109"/>
      <c r="X39" s="106"/>
      <c r="Y39" s="111"/>
      <c r="Z39" s="104"/>
      <c r="AA39" s="170"/>
    </row>
    <row r="40" spans="2:27" ht="16.899999999999999" customHeight="1" x14ac:dyDescent="0.25">
      <c r="B40" s="174"/>
      <c r="C40" s="235">
        <f t="shared" si="11"/>
        <v>43939</v>
      </c>
      <c r="D40" s="19" t="s">
        <v>43</v>
      </c>
      <c r="E40" s="256"/>
      <c r="F40" s="257"/>
      <c r="G40" s="258"/>
      <c r="H40" s="259"/>
      <c r="I40" s="256"/>
      <c r="J40" s="257"/>
      <c r="K40" s="260"/>
      <c r="L40" s="261"/>
      <c r="M40" s="42">
        <f t="shared" si="8"/>
        <v>0</v>
      </c>
      <c r="N40" s="26"/>
      <c r="O40" s="42">
        <f t="shared" si="9"/>
        <v>0</v>
      </c>
      <c r="P40" s="26"/>
      <c r="Q40" s="26"/>
      <c r="R40" s="197" t="str">
        <f t="shared" si="10"/>
        <v/>
      </c>
      <c r="T40" s="92"/>
      <c r="U40" s="93"/>
      <c r="V40" s="106"/>
      <c r="W40" s="108"/>
      <c r="X40" s="106"/>
      <c r="Y40" s="106"/>
      <c r="Z40" s="107"/>
      <c r="AA40" s="170"/>
    </row>
    <row r="41" spans="2:27" ht="16.899999999999999" customHeight="1" thickBot="1" x14ac:dyDescent="0.3">
      <c r="B41" s="174"/>
      <c r="C41" s="235">
        <f t="shared" si="11"/>
        <v>43940</v>
      </c>
      <c r="D41" s="19" t="s">
        <v>44</v>
      </c>
      <c r="E41" s="256"/>
      <c r="F41" s="257"/>
      <c r="G41" s="258"/>
      <c r="H41" s="259"/>
      <c r="I41" s="256"/>
      <c r="J41" s="257"/>
      <c r="K41" s="260"/>
      <c r="L41" s="261"/>
      <c r="M41" s="42">
        <f t="shared" si="8"/>
        <v>0</v>
      </c>
      <c r="N41" s="26"/>
      <c r="O41" s="42">
        <f t="shared" si="9"/>
        <v>0</v>
      </c>
      <c r="P41" s="26"/>
      <c r="Q41" s="26"/>
      <c r="R41" s="197" t="str">
        <f t="shared" si="10"/>
        <v/>
      </c>
      <c r="T41" s="92"/>
      <c r="U41" s="93"/>
      <c r="V41" s="106"/>
      <c r="W41" s="108"/>
      <c r="X41" s="106"/>
      <c r="Y41" s="106"/>
      <c r="Z41" s="107"/>
      <c r="AA41" s="170"/>
    </row>
    <row r="42" spans="2:27" s="28" customFormat="1" ht="16.899999999999999" customHeight="1" x14ac:dyDescent="0.25">
      <c r="B42" s="187"/>
      <c r="C42" s="236"/>
      <c r="D42" s="39" t="s">
        <v>50</v>
      </c>
      <c r="E42" s="262"/>
      <c r="F42" s="263"/>
      <c r="G42" s="264"/>
      <c r="H42" s="265"/>
      <c r="I42" s="262"/>
      <c r="J42" s="263"/>
      <c r="K42" s="266"/>
      <c r="L42" s="267"/>
      <c r="M42" s="161"/>
      <c r="N42" s="45"/>
      <c r="O42" s="40">
        <f>SUM(O35:O41)</f>
        <v>0</v>
      </c>
      <c r="P42" s="70"/>
      <c r="Q42" s="40">
        <f>SUM(Q35:Q41)</f>
        <v>0</v>
      </c>
      <c r="R42" s="40">
        <f>SUM(O42-G$7)+Q42</f>
        <v>0</v>
      </c>
      <c r="S42" s="62"/>
      <c r="T42" s="88"/>
      <c r="U42" s="89"/>
      <c r="V42" s="113"/>
      <c r="W42" s="112"/>
      <c r="X42" s="116" t="s">
        <v>82</v>
      </c>
      <c r="Y42" s="357"/>
      <c r="Z42" s="358"/>
      <c r="AA42" s="175"/>
    </row>
    <row r="43" spans="2:27" ht="16.899999999999999" customHeight="1" thickBot="1" x14ac:dyDescent="0.3">
      <c r="B43" s="174"/>
      <c r="C43" s="235"/>
      <c r="D43" s="19"/>
      <c r="E43" s="256"/>
      <c r="F43" s="257"/>
      <c r="G43" s="258"/>
      <c r="H43" s="259"/>
      <c r="I43" s="256"/>
      <c r="J43" s="257"/>
      <c r="K43" s="260"/>
      <c r="L43" s="261"/>
      <c r="M43" s="42"/>
      <c r="N43" s="41"/>
      <c r="O43" s="42"/>
      <c r="P43" s="71"/>
      <c r="Q43" s="71"/>
      <c r="R43" s="41"/>
      <c r="S43" s="27"/>
      <c r="T43" s="96"/>
      <c r="U43" s="95"/>
      <c r="V43" s="106"/>
      <c r="W43" s="108"/>
      <c r="X43" s="118" t="s">
        <v>83</v>
      </c>
      <c r="Y43" s="359"/>
      <c r="Z43" s="360"/>
      <c r="AA43" s="170"/>
    </row>
    <row r="44" spans="2:27" ht="16.899999999999999" customHeight="1" thickBot="1" x14ac:dyDescent="0.3">
      <c r="B44" s="174"/>
      <c r="C44" s="235">
        <f>C41+1</f>
        <v>43941</v>
      </c>
      <c r="D44" s="19" t="s">
        <v>45</v>
      </c>
      <c r="E44" s="256"/>
      <c r="F44" s="257"/>
      <c r="G44" s="258"/>
      <c r="H44" s="259"/>
      <c r="I44" s="256"/>
      <c r="J44" s="257"/>
      <c r="K44" s="260"/>
      <c r="L44" s="261"/>
      <c r="M44" s="42">
        <f t="shared" ref="M44:M50" si="12">((TIME(G44,H44,0)-TIME(E44,F44,0))+(TIME(K44,L44,0)-TIME(I44,J44,0)))*24</f>
        <v>0</v>
      </c>
      <c r="N44" s="26"/>
      <c r="O44" s="42">
        <f t="shared" ref="O44:O50" si="13">SUM(M44-N44)</f>
        <v>0</v>
      </c>
      <c r="P44" s="26"/>
      <c r="Q44" s="26"/>
      <c r="R44" s="197" t="str">
        <f t="shared" ref="R44:R50" si="14">IF(P44="TOIL", "Use TOIL column  →         ", IF(P44="F", "Use Flexi column →         ", IF(P44="UP", "Leave blank                      ",  "")))</f>
        <v/>
      </c>
      <c r="T44" s="92"/>
      <c r="U44" s="93"/>
      <c r="V44" s="106"/>
      <c r="W44" s="108"/>
      <c r="X44" s="106"/>
      <c r="Y44" s="106"/>
      <c r="Z44" s="107"/>
      <c r="AA44" s="170"/>
    </row>
    <row r="45" spans="2:27" ht="16.899999999999999" customHeight="1" x14ac:dyDescent="0.25">
      <c r="B45" s="174"/>
      <c r="C45" s="235">
        <f>C44+1</f>
        <v>43942</v>
      </c>
      <c r="D45" s="19" t="s">
        <v>46</v>
      </c>
      <c r="E45" s="256"/>
      <c r="F45" s="257"/>
      <c r="G45" s="258"/>
      <c r="H45" s="259"/>
      <c r="I45" s="256"/>
      <c r="J45" s="257"/>
      <c r="K45" s="260"/>
      <c r="L45" s="261"/>
      <c r="M45" s="42">
        <f t="shared" si="12"/>
        <v>0</v>
      </c>
      <c r="N45" s="26"/>
      <c r="O45" s="42">
        <f t="shared" si="13"/>
        <v>0</v>
      </c>
      <c r="P45" s="26"/>
      <c r="Q45" s="26"/>
      <c r="R45" s="197" t="str">
        <f t="shared" si="14"/>
        <v/>
      </c>
      <c r="T45" s="92"/>
      <c r="U45" s="93"/>
      <c r="V45" s="106"/>
      <c r="W45" s="109"/>
      <c r="X45" s="116" t="s">
        <v>86</v>
      </c>
      <c r="Y45" s="345"/>
      <c r="Z45" s="346"/>
      <c r="AA45" s="170"/>
    </row>
    <row r="46" spans="2:27" ht="16.899999999999999" customHeight="1" thickBot="1" x14ac:dyDescent="0.3">
      <c r="B46" s="174"/>
      <c r="C46" s="235">
        <f t="shared" ref="C46:C50" si="15">C45+1</f>
        <v>43943</v>
      </c>
      <c r="D46" s="19" t="s">
        <v>47</v>
      </c>
      <c r="E46" s="256"/>
      <c r="F46" s="257"/>
      <c r="G46" s="258"/>
      <c r="H46" s="259"/>
      <c r="I46" s="256"/>
      <c r="J46" s="257"/>
      <c r="K46" s="260"/>
      <c r="L46" s="261"/>
      <c r="M46" s="42">
        <f t="shared" si="12"/>
        <v>0</v>
      </c>
      <c r="N46" s="26"/>
      <c r="O46" s="42">
        <f t="shared" si="13"/>
        <v>0</v>
      </c>
      <c r="P46" s="26"/>
      <c r="Q46" s="26"/>
      <c r="R46" s="197" t="str">
        <f t="shared" si="14"/>
        <v/>
      </c>
      <c r="T46" s="92"/>
      <c r="U46" s="93"/>
      <c r="V46" s="106"/>
      <c r="W46" s="108"/>
      <c r="X46" s="106"/>
      <c r="Y46" s="347"/>
      <c r="Z46" s="348"/>
      <c r="AA46" s="170"/>
    </row>
    <row r="47" spans="2:27" ht="16.899999999999999" customHeight="1" thickBot="1" x14ac:dyDescent="0.3">
      <c r="B47" s="174"/>
      <c r="C47" s="235">
        <f t="shared" si="15"/>
        <v>43944</v>
      </c>
      <c r="D47" s="19" t="s">
        <v>48</v>
      </c>
      <c r="E47" s="256"/>
      <c r="F47" s="257"/>
      <c r="G47" s="258"/>
      <c r="H47" s="259"/>
      <c r="I47" s="256"/>
      <c r="J47" s="257"/>
      <c r="K47" s="260"/>
      <c r="L47" s="261"/>
      <c r="M47" s="42">
        <f t="shared" si="12"/>
        <v>0</v>
      </c>
      <c r="N47" s="26"/>
      <c r="O47" s="42">
        <f t="shared" si="13"/>
        <v>0</v>
      </c>
      <c r="P47" s="26"/>
      <c r="Q47" s="26"/>
      <c r="R47" s="197" t="str">
        <f t="shared" si="14"/>
        <v/>
      </c>
      <c r="T47" s="92"/>
      <c r="U47" s="93"/>
      <c r="V47" s="106"/>
      <c r="W47" s="119"/>
      <c r="X47" s="120"/>
      <c r="Y47" s="120"/>
      <c r="Z47" s="121"/>
      <c r="AA47" s="170"/>
    </row>
    <row r="48" spans="2:27" ht="16.899999999999999" customHeight="1" x14ac:dyDescent="0.25">
      <c r="B48" s="174"/>
      <c r="C48" s="235">
        <f t="shared" si="15"/>
        <v>43945</v>
      </c>
      <c r="D48" s="19" t="s">
        <v>42</v>
      </c>
      <c r="E48" s="256"/>
      <c r="F48" s="257"/>
      <c r="G48" s="258"/>
      <c r="H48" s="259"/>
      <c r="I48" s="256"/>
      <c r="J48" s="257"/>
      <c r="K48" s="260"/>
      <c r="L48" s="261"/>
      <c r="M48" s="42">
        <f t="shared" si="12"/>
        <v>0</v>
      </c>
      <c r="N48" s="26"/>
      <c r="O48" s="42">
        <f t="shared" si="13"/>
        <v>0</v>
      </c>
      <c r="P48" s="26"/>
      <c r="Q48" s="26"/>
      <c r="R48" s="197" t="str">
        <f t="shared" si="14"/>
        <v/>
      </c>
      <c r="T48" s="92"/>
      <c r="U48" s="93"/>
      <c r="V48" s="106"/>
      <c r="W48" s="106"/>
      <c r="X48" s="106"/>
      <c r="Y48" s="106"/>
      <c r="Z48" s="106"/>
      <c r="AA48" s="170"/>
    </row>
    <row r="49" spans="2:27" ht="16.899999999999999" customHeight="1" x14ac:dyDescent="0.25">
      <c r="B49" s="174"/>
      <c r="C49" s="235">
        <f t="shared" si="15"/>
        <v>43946</v>
      </c>
      <c r="D49" s="19" t="s">
        <v>43</v>
      </c>
      <c r="E49" s="256"/>
      <c r="F49" s="257"/>
      <c r="G49" s="258"/>
      <c r="H49" s="259"/>
      <c r="I49" s="256"/>
      <c r="J49" s="257"/>
      <c r="K49" s="260"/>
      <c r="L49" s="261"/>
      <c r="M49" s="42">
        <f t="shared" si="12"/>
        <v>0</v>
      </c>
      <c r="N49" s="26"/>
      <c r="O49" s="42">
        <f t="shared" si="13"/>
        <v>0</v>
      </c>
      <c r="P49" s="26"/>
      <c r="Q49" s="26"/>
      <c r="R49" s="197" t="str">
        <f t="shared" si="14"/>
        <v/>
      </c>
      <c r="T49" s="92"/>
      <c r="U49" s="93"/>
      <c r="V49" s="106"/>
      <c r="W49" s="106"/>
      <c r="X49" s="106"/>
      <c r="Y49" s="106"/>
      <c r="Z49" s="106"/>
      <c r="AA49" s="170"/>
    </row>
    <row r="50" spans="2:27" ht="16.899999999999999" customHeight="1" x14ac:dyDescent="0.25">
      <c r="B50" s="174"/>
      <c r="C50" s="235">
        <f t="shared" si="15"/>
        <v>43947</v>
      </c>
      <c r="D50" s="19" t="s">
        <v>44</v>
      </c>
      <c r="E50" s="256"/>
      <c r="F50" s="257"/>
      <c r="G50" s="258"/>
      <c r="H50" s="259"/>
      <c r="I50" s="256"/>
      <c r="J50" s="257"/>
      <c r="K50" s="260"/>
      <c r="L50" s="261"/>
      <c r="M50" s="42">
        <f t="shared" si="12"/>
        <v>0</v>
      </c>
      <c r="N50" s="26"/>
      <c r="O50" s="42">
        <f t="shared" si="13"/>
        <v>0</v>
      </c>
      <c r="P50" s="26"/>
      <c r="Q50" s="26"/>
      <c r="R50" s="197" t="str">
        <f t="shared" si="14"/>
        <v/>
      </c>
      <c r="T50" s="92"/>
      <c r="U50" s="93"/>
      <c r="V50" s="106"/>
      <c r="W50" s="106"/>
      <c r="X50" s="201"/>
      <c r="Y50" s="201"/>
      <c r="Z50" s="106"/>
      <c r="AA50" s="170"/>
    </row>
    <row r="51" spans="2:27" s="28" customFormat="1" ht="16.899999999999999" customHeight="1" thickBot="1" x14ac:dyDescent="0.3">
      <c r="B51" s="187"/>
      <c r="C51" s="237"/>
      <c r="D51" s="38" t="s">
        <v>50</v>
      </c>
      <c r="E51" s="268"/>
      <c r="F51" s="269"/>
      <c r="G51" s="270"/>
      <c r="H51" s="271"/>
      <c r="I51" s="268"/>
      <c r="J51" s="269"/>
      <c r="K51" s="272"/>
      <c r="L51" s="273"/>
      <c r="M51" s="162"/>
      <c r="N51" s="46"/>
      <c r="O51" s="44">
        <f>SUM(O44:O50)</f>
        <v>0</v>
      </c>
      <c r="P51" s="85"/>
      <c r="Q51" s="40">
        <f>SUM(Q44:Q50)</f>
        <v>0</v>
      </c>
      <c r="R51" s="40">
        <f>SUM(O51-G$7)+Q51</f>
        <v>0</v>
      </c>
      <c r="S51" s="62"/>
      <c r="T51" s="88"/>
      <c r="U51" s="89"/>
      <c r="V51" s="113"/>
      <c r="W51" s="113"/>
      <c r="X51" s="198" t="s">
        <v>13</v>
      </c>
      <c r="Y51" s="200"/>
      <c r="Z51" s="113"/>
      <c r="AA51" s="175"/>
    </row>
    <row r="52" spans="2:27" ht="16.899999999999999" hidden="1" customHeight="1" x14ac:dyDescent="0.25">
      <c r="B52" s="174"/>
      <c r="C52" s="235"/>
      <c r="D52" s="19"/>
      <c r="E52" s="63"/>
      <c r="F52" s="64"/>
      <c r="G52" s="65"/>
      <c r="H52" s="66"/>
      <c r="I52" s="63"/>
      <c r="J52" s="64"/>
      <c r="K52" s="67"/>
      <c r="L52" s="68"/>
      <c r="M52" s="42"/>
      <c r="N52" s="41"/>
      <c r="O52" s="42"/>
      <c r="P52" s="41"/>
      <c r="Q52" s="41"/>
      <c r="R52" s="41"/>
      <c r="S52" s="27"/>
      <c r="T52" s="96"/>
      <c r="U52" s="95"/>
      <c r="V52" s="106"/>
      <c r="W52" s="106"/>
      <c r="X52" s="198" t="s">
        <v>14</v>
      </c>
      <c r="Y52" s="200">
        <f>SUMIF(P$17:P$59, "=C",Q$17:Q$59)</f>
        <v>0</v>
      </c>
      <c r="Z52" s="106"/>
      <c r="AA52" s="170"/>
    </row>
    <row r="53" spans="2:27" ht="16.899999999999999" hidden="1" customHeight="1" x14ac:dyDescent="0.25">
      <c r="B53" s="174"/>
      <c r="C53" s="248"/>
      <c r="D53" s="204"/>
      <c r="E53" s="219"/>
      <c r="F53" s="220"/>
      <c r="G53" s="221"/>
      <c r="H53" s="222"/>
      <c r="I53" s="219"/>
      <c r="J53" s="220"/>
      <c r="K53" s="223"/>
      <c r="L53" s="224"/>
      <c r="M53" s="205"/>
      <c r="N53" s="225"/>
      <c r="O53" s="205"/>
      <c r="P53" s="225"/>
      <c r="Q53" s="225"/>
      <c r="R53" s="206"/>
      <c r="S53" s="199"/>
      <c r="T53" s="226"/>
      <c r="U53" s="227"/>
      <c r="V53" s="106"/>
      <c r="W53" s="106"/>
      <c r="X53" s="198" t="s">
        <v>16</v>
      </c>
      <c r="Y53" s="200">
        <f>SUMIF(P$17:P$59, "=ST",Q$17:Q$59)</f>
        <v>0</v>
      </c>
      <c r="Z53" s="106"/>
      <c r="AA53" s="170"/>
    </row>
    <row r="54" spans="2:27" ht="16.899999999999999" hidden="1" customHeight="1" x14ac:dyDescent="0.25">
      <c r="B54" s="174"/>
      <c r="C54" s="248"/>
      <c r="D54" s="204"/>
      <c r="E54" s="219"/>
      <c r="F54" s="220"/>
      <c r="G54" s="221"/>
      <c r="H54" s="222"/>
      <c r="I54" s="219"/>
      <c r="J54" s="220"/>
      <c r="K54" s="223"/>
      <c r="L54" s="224"/>
      <c r="M54" s="205"/>
      <c r="N54" s="225"/>
      <c r="O54" s="205"/>
      <c r="P54" s="225"/>
      <c r="Q54" s="225"/>
      <c r="R54" s="206"/>
      <c r="S54" s="199"/>
      <c r="T54" s="226"/>
      <c r="U54" s="227"/>
      <c r="V54" s="106"/>
      <c r="W54" s="106"/>
      <c r="X54" s="198" t="s">
        <v>17</v>
      </c>
      <c r="Y54" s="200"/>
      <c r="Z54" s="106"/>
      <c r="AA54" s="170"/>
    </row>
    <row r="55" spans="2:27" ht="16.899999999999999" hidden="1" customHeight="1" x14ac:dyDescent="0.25">
      <c r="B55" s="174"/>
      <c r="C55" s="248"/>
      <c r="D55" s="204"/>
      <c r="E55" s="219"/>
      <c r="F55" s="220"/>
      <c r="G55" s="221"/>
      <c r="H55" s="222"/>
      <c r="I55" s="219"/>
      <c r="J55" s="220"/>
      <c r="K55" s="223"/>
      <c r="L55" s="224"/>
      <c r="M55" s="205"/>
      <c r="N55" s="225"/>
      <c r="O55" s="205"/>
      <c r="P55" s="225"/>
      <c r="Q55" s="225"/>
      <c r="R55" s="206"/>
      <c r="S55" s="199"/>
      <c r="T55" s="226"/>
      <c r="U55" s="227"/>
      <c r="V55" s="106"/>
      <c r="W55" s="106"/>
      <c r="X55" s="198" t="s">
        <v>18</v>
      </c>
      <c r="Y55" s="200">
        <f>SUMIF(P$17:P$59, "=TR",Q$17:Q$59)</f>
        <v>0</v>
      </c>
      <c r="Z55" s="106"/>
      <c r="AA55" s="170"/>
    </row>
    <row r="56" spans="2:27" ht="16.899999999999999" hidden="1" customHeight="1" x14ac:dyDescent="0.25">
      <c r="B56" s="174"/>
      <c r="C56" s="248"/>
      <c r="D56" s="204"/>
      <c r="E56" s="219"/>
      <c r="F56" s="220"/>
      <c r="G56" s="221"/>
      <c r="H56" s="222"/>
      <c r="I56" s="219"/>
      <c r="J56" s="220"/>
      <c r="K56" s="223"/>
      <c r="L56" s="224"/>
      <c r="M56" s="205"/>
      <c r="N56" s="225"/>
      <c r="O56" s="205"/>
      <c r="P56" s="225"/>
      <c r="Q56" s="225"/>
      <c r="R56" s="206"/>
      <c r="S56" s="199"/>
      <c r="T56" s="226"/>
      <c r="U56" s="227"/>
      <c r="V56" s="106"/>
      <c r="W56" s="106"/>
      <c r="X56" s="198" t="s">
        <v>20</v>
      </c>
      <c r="Y56" s="200">
        <f>SUMIF(P$17:P$59, "=O",Q$17:Q$59)</f>
        <v>0</v>
      </c>
      <c r="Z56" s="106"/>
      <c r="AA56" s="170"/>
    </row>
    <row r="57" spans="2:27" ht="16.899999999999999" hidden="1" customHeight="1" x14ac:dyDescent="0.25">
      <c r="B57" s="174"/>
      <c r="C57" s="248"/>
      <c r="D57" s="204"/>
      <c r="E57" s="219"/>
      <c r="F57" s="220"/>
      <c r="G57" s="221"/>
      <c r="H57" s="222"/>
      <c r="I57" s="219"/>
      <c r="J57" s="220"/>
      <c r="K57" s="223"/>
      <c r="L57" s="224"/>
      <c r="M57" s="205"/>
      <c r="N57" s="225"/>
      <c r="O57" s="205"/>
      <c r="P57" s="225"/>
      <c r="Q57" s="225"/>
      <c r="R57" s="206"/>
      <c r="S57" s="199"/>
      <c r="T57" s="226"/>
      <c r="U57" s="227"/>
      <c r="V57" s="106"/>
      <c r="W57" s="106"/>
      <c r="X57" s="198" t="s">
        <v>22</v>
      </c>
      <c r="Y57" s="200"/>
      <c r="Z57" s="106"/>
      <c r="AA57" s="170"/>
    </row>
    <row r="58" spans="2:27" ht="16.899999999999999" hidden="1" customHeight="1" x14ac:dyDescent="0.25">
      <c r="B58" s="174"/>
      <c r="C58" s="248"/>
      <c r="D58" s="204"/>
      <c r="E58" s="219"/>
      <c r="F58" s="220"/>
      <c r="G58" s="221"/>
      <c r="H58" s="222"/>
      <c r="I58" s="219"/>
      <c r="J58" s="220"/>
      <c r="K58" s="223"/>
      <c r="L58" s="224"/>
      <c r="M58" s="205"/>
      <c r="N58" s="225"/>
      <c r="O58" s="205"/>
      <c r="P58" s="225"/>
      <c r="Q58" s="225"/>
      <c r="R58" s="206"/>
      <c r="S58" s="199"/>
      <c r="T58" s="226"/>
      <c r="U58" s="227"/>
      <c r="V58" s="106"/>
      <c r="W58" s="106"/>
      <c r="X58" s="198" t="s">
        <v>24</v>
      </c>
      <c r="Y58" s="200">
        <f>SUMIF(P$17:P$59, "=WH",Q$17:Q$59)</f>
        <v>0</v>
      </c>
      <c r="Z58" s="106"/>
      <c r="AA58" s="170"/>
    </row>
    <row r="59" spans="2:27" ht="16.899999999999999" hidden="1" customHeight="1" x14ac:dyDescent="0.25">
      <c r="B59" s="174"/>
      <c r="C59" s="248"/>
      <c r="D59" s="204"/>
      <c r="E59" s="219"/>
      <c r="F59" s="220"/>
      <c r="G59" s="221"/>
      <c r="H59" s="222"/>
      <c r="I59" s="219"/>
      <c r="J59" s="220"/>
      <c r="K59" s="223"/>
      <c r="L59" s="224"/>
      <c r="M59" s="205"/>
      <c r="N59" s="225"/>
      <c r="O59" s="205"/>
      <c r="P59" s="225"/>
      <c r="Q59" s="225"/>
      <c r="R59" s="206"/>
      <c r="S59" s="199"/>
      <c r="T59" s="226"/>
      <c r="U59" s="227"/>
      <c r="V59" s="106"/>
      <c r="W59" s="106"/>
      <c r="X59" s="198" t="s">
        <v>55</v>
      </c>
      <c r="Y59" s="200"/>
      <c r="Z59" s="106"/>
      <c r="AA59" s="170"/>
    </row>
    <row r="60" spans="2:27" s="28" customFormat="1" ht="16.899999999999999" hidden="1" customHeight="1" x14ac:dyDescent="0.25">
      <c r="B60" s="187"/>
      <c r="C60" s="249"/>
      <c r="D60" s="207"/>
      <c r="E60" s="208"/>
      <c r="F60" s="209"/>
      <c r="G60" s="210"/>
      <c r="H60" s="211"/>
      <c r="I60" s="208"/>
      <c r="J60" s="209"/>
      <c r="K60" s="212"/>
      <c r="L60" s="213"/>
      <c r="M60" s="214"/>
      <c r="N60" s="215"/>
      <c r="O60" s="216"/>
      <c r="P60" s="217"/>
      <c r="Q60" s="216"/>
      <c r="R60" s="216"/>
      <c r="S60" s="218"/>
      <c r="T60" s="228"/>
      <c r="U60" s="229"/>
      <c r="V60" s="113"/>
      <c r="W60" s="113"/>
      <c r="X60" s="198" t="s">
        <v>62</v>
      </c>
      <c r="Y60" s="200"/>
      <c r="Z60" s="113"/>
      <c r="AA60" s="175"/>
    </row>
    <row r="61" spans="2:27" s="28" customFormat="1" ht="16.899999999999999" customHeight="1" thickBot="1" x14ac:dyDescent="0.3">
      <c r="B61" s="187"/>
      <c r="C61" s="247"/>
      <c r="D61" s="167"/>
      <c r="E61" s="72"/>
      <c r="F61" s="73"/>
      <c r="G61" s="74"/>
      <c r="H61" s="75"/>
      <c r="I61" s="72"/>
      <c r="J61" s="73"/>
      <c r="K61" s="76"/>
      <c r="L61" s="77"/>
      <c r="M61" s="163"/>
      <c r="N61" s="164"/>
      <c r="O61" s="165"/>
      <c r="P61" s="166"/>
      <c r="Q61" s="165"/>
      <c r="R61" s="165"/>
      <c r="S61" s="78"/>
      <c r="T61" s="191"/>
      <c r="U61" s="192"/>
      <c r="V61" s="113"/>
      <c r="W61" s="113"/>
      <c r="X61" s="113"/>
      <c r="Y61" s="113"/>
      <c r="Z61" s="113"/>
      <c r="AA61" s="175"/>
    </row>
    <row r="62" spans="2:27" ht="16.5" thickBot="1" x14ac:dyDescent="0.3">
      <c r="B62" s="174"/>
      <c r="C62" s="106"/>
      <c r="D62" s="106"/>
      <c r="E62" s="168"/>
      <c r="F62" s="168"/>
      <c r="G62" s="168"/>
      <c r="H62" s="168"/>
      <c r="I62" s="168"/>
      <c r="J62" s="168"/>
      <c r="K62" s="168"/>
      <c r="L62" s="168"/>
      <c r="M62" s="176"/>
      <c r="N62" s="106"/>
      <c r="O62" s="106"/>
      <c r="P62" s="125"/>
      <c r="Q62" s="177"/>
      <c r="R62" s="178">
        <f>SUM(R17:R60)</f>
        <v>0</v>
      </c>
      <c r="S62" s="106"/>
      <c r="T62" s="106"/>
      <c r="U62" s="125"/>
      <c r="V62" s="106"/>
      <c r="W62" s="106"/>
      <c r="X62" s="106"/>
      <c r="Y62" s="106"/>
      <c r="Z62" s="106"/>
      <c r="AA62" s="170"/>
    </row>
    <row r="63" spans="2:27" ht="16.5" thickBot="1" x14ac:dyDescent="0.3">
      <c r="B63" s="174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17" t="s">
        <v>93</v>
      </c>
      <c r="O63" s="169">
        <f>SUM(O24+O33+O42+O51+O60)</f>
        <v>0</v>
      </c>
      <c r="P63" s="116" t="s">
        <v>80</v>
      </c>
      <c r="Q63" s="203">
        <f>SUMIF(P$17:P$59, "=A",Q$17:Q$59)</f>
        <v>0</v>
      </c>
      <c r="R63" s="125"/>
      <c r="S63" s="106"/>
      <c r="T63" s="203">
        <f>SUM(T17:T60)</f>
        <v>0</v>
      </c>
      <c r="U63" s="203">
        <f>SUM(U17:U60)</f>
        <v>0</v>
      </c>
      <c r="V63" s="111" t="s">
        <v>87</v>
      </c>
      <c r="W63" s="106"/>
      <c r="X63" s="106"/>
      <c r="Y63" s="106"/>
      <c r="Z63" s="106"/>
      <c r="AA63" s="170"/>
    </row>
    <row r="64" spans="2:27" ht="16.5" thickBot="1" x14ac:dyDescent="0.3">
      <c r="B64" s="174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16" t="s">
        <v>81</v>
      </c>
      <c r="Q64" s="203">
        <f>SUMIF(P$17:P$59, "=S ",Q$17:Q$59)</f>
        <v>0</v>
      </c>
      <c r="R64" s="125"/>
      <c r="S64" s="106"/>
      <c r="T64" s="203">
        <v>0</v>
      </c>
      <c r="U64" s="98">
        <v>0</v>
      </c>
      <c r="V64" s="110" t="s">
        <v>79</v>
      </c>
      <c r="W64" s="106"/>
      <c r="X64" s="106"/>
      <c r="Y64" s="106"/>
      <c r="Z64" s="106"/>
      <c r="AA64" s="170"/>
    </row>
    <row r="65" spans="2:27" ht="16.5" thickBot="1" x14ac:dyDescent="0.3">
      <c r="B65" s="174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17" t="s">
        <v>89</v>
      </c>
      <c r="Q65" s="203">
        <f>SUM(Y52,Y53,Y55,Y56,Y58)</f>
        <v>0</v>
      </c>
      <c r="R65" s="125"/>
      <c r="S65" s="106"/>
      <c r="T65" s="203">
        <f>IF(   (T63+T64) &gt; (  (10/37.5) * G7  ),  (  (10/37.5) * G7  ),            (T63+T64)     )</f>
        <v>0</v>
      </c>
      <c r="U65" s="203">
        <f>U63+U64</f>
        <v>0</v>
      </c>
      <c r="V65" s="114" t="s">
        <v>88</v>
      </c>
      <c r="W65" s="106"/>
      <c r="X65" s="106"/>
      <c r="Y65" s="106"/>
      <c r="Z65" s="106"/>
      <c r="AA65" s="170"/>
    </row>
    <row r="66" spans="2:27" x14ac:dyDescent="0.25">
      <c r="B66" s="174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16"/>
      <c r="P66" s="116" t="s">
        <v>57</v>
      </c>
      <c r="Q66" s="179">
        <f>SUM(O63,Q63,Q64,Q65)-M7</f>
        <v>0</v>
      </c>
      <c r="R66" s="125"/>
      <c r="S66" s="113"/>
      <c r="T66" s="193" t="str">
        <f>IF(   (T63+T64) &gt;(  (10/37.5) * G7  ), "Flexi-Time capped as over the maximum Flexi-Time that can be carried over to the next month", "" )</f>
        <v/>
      </c>
      <c r="U66" s="125"/>
      <c r="V66" s="106"/>
      <c r="W66" s="106"/>
      <c r="X66" s="106"/>
      <c r="Y66" s="106"/>
      <c r="Z66" s="106"/>
      <c r="AA66" s="170"/>
    </row>
    <row r="67" spans="2:27" x14ac:dyDescent="0.25">
      <c r="B67" s="180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2"/>
      <c r="O67" s="183"/>
      <c r="P67" s="184"/>
      <c r="Q67" s="194" t="str">
        <f>IF(Q66&lt;&gt;SUM(T63:U63), "'TOTAL FORWARD' different from 'This Month's Flexi-Time / TOIL'. The difference needs to be allocated as Flexi-Time or TOIL in columns 'T' and 'U'", "")</f>
        <v/>
      </c>
      <c r="R67" s="185"/>
      <c r="S67" s="181"/>
      <c r="T67" s="181"/>
      <c r="U67" s="185"/>
      <c r="V67" s="181"/>
      <c r="W67" s="181"/>
      <c r="X67" s="181"/>
      <c r="Y67" s="181"/>
      <c r="Z67" s="181"/>
      <c r="AA67" s="186"/>
    </row>
    <row r="68" spans="2:27" x14ac:dyDescent="0.25">
      <c r="N68" s="33"/>
      <c r="O68" s="43"/>
      <c r="Q68" s="32"/>
      <c r="S68" s="1"/>
    </row>
    <row r="69" spans="2:27" x14ac:dyDescent="0.25">
      <c r="M69" s="33"/>
      <c r="N69" s="33"/>
      <c r="O69" s="43"/>
      <c r="Q69" s="32"/>
      <c r="S69" s="1"/>
      <c r="T69" s="2"/>
      <c r="U69" s="1"/>
    </row>
    <row r="70" spans="2:27" x14ac:dyDescent="0.25">
      <c r="N70" s="33"/>
      <c r="O70" s="43"/>
      <c r="Q70" s="32"/>
      <c r="R70" s="1"/>
      <c r="S70" s="1"/>
      <c r="T70" s="2"/>
      <c r="U70" s="1"/>
    </row>
    <row r="71" spans="2:27" x14ac:dyDescent="0.25">
      <c r="Q71" s="32"/>
      <c r="R71" s="1"/>
      <c r="S71" s="1"/>
      <c r="T71" s="2"/>
      <c r="U71" s="1"/>
    </row>
    <row r="72" spans="2:27" x14ac:dyDescent="0.25">
      <c r="P72" s="32"/>
      <c r="R72" s="1"/>
      <c r="S72" s="1"/>
      <c r="T72" s="2"/>
      <c r="U72" s="1"/>
    </row>
    <row r="73" spans="2:27" x14ac:dyDescent="0.25">
      <c r="R73" s="32"/>
      <c r="S73" s="1"/>
    </row>
    <row r="96" spans="3:7" x14ac:dyDescent="0.25">
      <c r="C96" s="3"/>
      <c r="D96" s="3"/>
      <c r="E96" s="3"/>
      <c r="F96" s="3"/>
      <c r="G96" s="3"/>
    </row>
    <row r="97" spans="3:11" x14ac:dyDescent="0.25">
      <c r="C97" s="3"/>
      <c r="D97" s="3"/>
      <c r="E97" s="3"/>
      <c r="F97" s="3"/>
      <c r="G97" s="3"/>
    </row>
    <row r="98" spans="3:11" x14ac:dyDescent="0.25">
      <c r="C98" s="3"/>
      <c r="D98" s="3"/>
      <c r="E98" s="3"/>
      <c r="F98" s="3"/>
      <c r="G98" s="3"/>
    </row>
    <row r="99" spans="3:11" x14ac:dyDescent="0.25">
      <c r="C99" s="3"/>
      <c r="D99" s="3"/>
      <c r="E99" s="3"/>
      <c r="F99" s="3"/>
      <c r="G99" s="3"/>
    </row>
    <row r="100" spans="3:11" x14ac:dyDescent="0.25">
      <c r="C100" s="3"/>
      <c r="F100" s="3"/>
      <c r="G100" s="3"/>
    </row>
    <row r="101" spans="3:11" x14ac:dyDescent="0.25">
      <c r="C101" s="3"/>
      <c r="F101" s="3"/>
      <c r="G101" s="3"/>
    </row>
    <row r="102" spans="3:11" x14ac:dyDescent="0.25">
      <c r="C102" s="3"/>
      <c r="F102" s="3"/>
      <c r="G102" s="3"/>
    </row>
    <row r="103" spans="3:11" x14ac:dyDescent="0.25">
      <c r="C103" s="3"/>
      <c r="F103" s="3"/>
      <c r="G103" s="3"/>
    </row>
    <row r="104" spans="3:11" x14ac:dyDescent="0.25">
      <c r="C104" s="3"/>
      <c r="F104" s="3"/>
      <c r="G104" s="3"/>
    </row>
    <row r="105" spans="3:11" x14ac:dyDescent="0.25">
      <c r="C105" s="3"/>
      <c r="F105" s="3"/>
      <c r="G105" s="3"/>
    </row>
    <row r="106" spans="3:11" x14ac:dyDescent="0.25">
      <c r="C106" s="3"/>
      <c r="F106" s="3"/>
      <c r="G106" s="3"/>
    </row>
    <row r="107" spans="3:11" x14ac:dyDescent="0.25">
      <c r="C107" s="3"/>
      <c r="F107" s="3"/>
      <c r="G107" s="3"/>
    </row>
    <row r="108" spans="3:11" x14ac:dyDescent="0.25">
      <c r="C108" s="3"/>
      <c r="F108" s="3"/>
      <c r="G108" s="3"/>
    </row>
    <row r="109" spans="3:11" x14ac:dyDescent="0.25">
      <c r="C109" s="3"/>
      <c r="F109" s="3"/>
      <c r="G109" s="3"/>
    </row>
    <row r="110" spans="3:11" x14ac:dyDescent="0.25">
      <c r="C110" s="27"/>
      <c r="F110" s="27"/>
      <c r="G110" s="27"/>
      <c r="H110" s="195"/>
      <c r="I110" s="195"/>
      <c r="J110" s="195"/>
      <c r="K110" s="195"/>
    </row>
    <row r="111" spans="3:11" x14ac:dyDescent="0.25">
      <c r="C111" s="27"/>
      <c r="D111" s="196"/>
      <c r="E111" s="27"/>
      <c r="F111" s="27"/>
      <c r="G111" s="27"/>
      <c r="H111" s="195"/>
      <c r="I111" s="195"/>
      <c r="J111" s="195"/>
      <c r="K111" s="195"/>
    </row>
    <row r="112" spans="3:11" x14ac:dyDescent="0.25">
      <c r="C112" s="27"/>
      <c r="D112" s="196"/>
      <c r="E112" s="27"/>
      <c r="F112" s="27"/>
      <c r="G112" s="27"/>
      <c r="H112" s="195"/>
      <c r="I112" s="195"/>
      <c r="J112" s="195"/>
      <c r="K112" s="195"/>
    </row>
    <row r="113" spans="3:11" x14ac:dyDescent="0.25">
      <c r="C113" s="27"/>
      <c r="D113" s="196"/>
      <c r="E113" s="27"/>
      <c r="F113" s="27"/>
      <c r="G113" s="27"/>
      <c r="H113" s="195"/>
      <c r="I113" s="195"/>
      <c r="J113" s="195"/>
      <c r="K113" s="195"/>
    </row>
    <row r="114" spans="3:11" x14ac:dyDescent="0.25">
      <c r="C114" s="27"/>
      <c r="D114" s="196"/>
      <c r="E114" s="27"/>
      <c r="F114" s="27"/>
      <c r="G114" s="27"/>
      <c r="H114" s="195"/>
      <c r="I114" s="195"/>
      <c r="J114" s="195"/>
      <c r="K114" s="195"/>
    </row>
    <row r="115" spans="3:11" x14ac:dyDescent="0.25">
      <c r="C115" s="27"/>
      <c r="D115" s="196"/>
      <c r="E115" s="27"/>
      <c r="F115" s="27"/>
      <c r="G115" s="27"/>
      <c r="H115" s="195"/>
      <c r="I115" s="195"/>
      <c r="J115" s="195"/>
      <c r="K115" s="195"/>
    </row>
    <row r="116" spans="3:11" x14ac:dyDescent="0.25">
      <c r="C116" s="27"/>
      <c r="D116" s="196"/>
      <c r="E116" s="27"/>
      <c r="F116" s="27"/>
      <c r="G116" s="195"/>
      <c r="H116" s="195"/>
      <c r="I116" s="195"/>
      <c r="J116" s="195"/>
      <c r="K116" s="195"/>
    </row>
    <row r="117" spans="3:11" x14ac:dyDescent="0.25">
      <c r="C117" s="27"/>
      <c r="D117" s="196"/>
      <c r="E117" s="27"/>
      <c r="F117" s="27"/>
      <c r="G117" s="195"/>
      <c r="H117" s="195"/>
      <c r="I117" s="195"/>
      <c r="J117" s="195"/>
      <c r="K117" s="195"/>
    </row>
    <row r="118" spans="3:11" x14ac:dyDescent="0.25">
      <c r="C118" s="27"/>
      <c r="D118" s="196"/>
      <c r="E118" s="27"/>
      <c r="F118" s="27"/>
      <c r="G118" s="195"/>
      <c r="H118" s="195"/>
      <c r="I118" s="195"/>
      <c r="J118" s="195"/>
      <c r="K118" s="195"/>
    </row>
    <row r="119" spans="3:11" x14ac:dyDescent="0.25">
      <c r="C119" s="27"/>
      <c r="D119" s="196"/>
      <c r="E119" s="27"/>
      <c r="F119" s="27"/>
      <c r="G119" s="195"/>
      <c r="H119" s="195"/>
      <c r="I119" s="195"/>
      <c r="J119" s="195"/>
      <c r="K119" s="195"/>
    </row>
    <row r="120" spans="3:11" x14ac:dyDescent="0.25">
      <c r="C120" s="27"/>
      <c r="D120" s="196"/>
      <c r="E120" s="27"/>
      <c r="F120" s="27"/>
      <c r="G120" s="195"/>
      <c r="H120" s="195"/>
      <c r="I120" s="195"/>
      <c r="J120" s="195"/>
      <c r="K120" s="195"/>
    </row>
    <row r="121" spans="3:11" x14ac:dyDescent="0.25">
      <c r="C121" s="27"/>
      <c r="D121" s="27"/>
      <c r="E121" s="27"/>
      <c r="F121" s="27"/>
      <c r="G121" s="195"/>
      <c r="H121" s="195"/>
      <c r="I121" s="195"/>
      <c r="J121" s="195"/>
      <c r="K121" s="195"/>
    </row>
    <row r="122" spans="3:11" x14ac:dyDescent="0.25">
      <c r="C122" s="27"/>
      <c r="D122" s="196"/>
      <c r="E122" s="27"/>
      <c r="F122" s="27"/>
      <c r="G122" s="195"/>
      <c r="H122" s="195"/>
      <c r="I122" s="195"/>
      <c r="J122" s="195"/>
      <c r="K122" s="195"/>
    </row>
    <row r="123" spans="3:11" x14ac:dyDescent="0.25">
      <c r="C123" s="27"/>
      <c r="D123" s="196"/>
      <c r="E123" s="27"/>
      <c r="F123" s="27"/>
      <c r="G123" s="195"/>
      <c r="H123" s="195"/>
      <c r="I123" s="195"/>
      <c r="J123" s="195"/>
      <c r="K123" s="195"/>
    </row>
    <row r="124" spans="3:11" x14ac:dyDescent="0.25">
      <c r="C124" s="27"/>
      <c r="D124" s="196"/>
      <c r="E124" s="27"/>
      <c r="F124" s="27"/>
      <c r="G124" s="195"/>
      <c r="H124" s="195"/>
      <c r="I124" s="195"/>
      <c r="J124" s="195"/>
      <c r="K124" s="195"/>
    </row>
    <row r="125" spans="3:11" x14ac:dyDescent="0.25">
      <c r="C125" s="27"/>
      <c r="D125" s="196"/>
      <c r="E125" s="27"/>
      <c r="F125" s="27"/>
      <c r="G125" s="195"/>
      <c r="H125" s="195"/>
      <c r="I125" s="195"/>
      <c r="J125" s="195"/>
      <c r="K125" s="195"/>
    </row>
    <row r="126" spans="3:11" x14ac:dyDescent="0.25">
      <c r="C126" s="27"/>
      <c r="D126" s="196"/>
      <c r="E126" s="27"/>
      <c r="F126" s="27"/>
      <c r="G126" s="195"/>
      <c r="H126" s="195"/>
      <c r="I126" s="195"/>
      <c r="J126" s="195"/>
      <c r="K126" s="195"/>
    </row>
    <row r="127" spans="3:11" x14ac:dyDescent="0.25">
      <c r="C127" s="27"/>
      <c r="D127" s="196"/>
      <c r="E127" s="27"/>
      <c r="F127" s="27"/>
      <c r="G127" s="195"/>
      <c r="H127" s="195"/>
      <c r="I127" s="195"/>
      <c r="J127" s="195"/>
      <c r="K127" s="195"/>
    </row>
    <row r="128" spans="3:11" x14ac:dyDescent="0.25">
      <c r="C128" s="27"/>
      <c r="D128" s="196"/>
      <c r="E128" s="27"/>
      <c r="F128" s="27"/>
      <c r="G128" s="195"/>
      <c r="H128" s="195"/>
      <c r="I128" s="195"/>
      <c r="J128" s="195"/>
      <c r="K128" s="195"/>
    </row>
    <row r="129" spans="3:11" x14ac:dyDescent="0.25">
      <c r="C129" s="27"/>
      <c r="D129" s="196"/>
      <c r="E129" s="27"/>
      <c r="F129" s="27"/>
      <c r="G129" s="195"/>
      <c r="H129" s="195"/>
      <c r="I129" s="195"/>
      <c r="J129" s="195"/>
      <c r="K129" s="195"/>
    </row>
    <row r="130" spans="3:11" x14ac:dyDescent="0.25">
      <c r="C130" s="27"/>
      <c r="D130" s="196"/>
      <c r="E130" s="27"/>
      <c r="F130" s="27"/>
      <c r="G130" s="195"/>
      <c r="H130" s="195"/>
      <c r="I130" s="195"/>
      <c r="J130" s="195"/>
      <c r="K130" s="195"/>
    </row>
    <row r="131" spans="3:11" x14ac:dyDescent="0.25">
      <c r="C131" s="27"/>
      <c r="D131" s="196"/>
      <c r="E131" s="27"/>
      <c r="F131" s="27"/>
      <c r="G131" s="195"/>
      <c r="H131" s="195"/>
      <c r="I131" s="195"/>
      <c r="J131" s="195"/>
      <c r="K131" s="195"/>
    </row>
    <row r="132" spans="3:11" x14ac:dyDescent="0.25">
      <c r="C132" s="27"/>
      <c r="D132" s="27"/>
      <c r="E132" s="27"/>
      <c r="F132" s="27"/>
      <c r="G132" s="195"/>
      <c r="H132" s="195"/>
      <c r="I132" s="195"/>
      <c r="J132" s="195"/>
      <c r="K132" s="195"/>
    </row>
    <row r="133" spans="3:11" x14ac:dyDescent="0.25">
      <c r="C133" s="27"/>
      <c r="D133" s="196"/>
      <c r="E133" s="27"/>
      <c r="F133" s="27"/>
      <c r="G133" s="195"/>
      <c r="H133" s="195"/>
      <c r="I133" s="195"/>
      <c r="J133" s="195"/>
      <c r="K133" s="195"/>
    </row>
    <row r="134" spans="3:11" x14ac:dyDescent="0.25">
      <c r="C134" s="27"/>
      <c r="D134" s="196"/>
      <c r="E134" s="27"/>
      <c r="F134" s="27"/>
      <c r="G134" s="195"/>
      <c r="H134" s="195"/>
      <c r="I134" s="195"/>
      <c r="J134" s="195"/>
      <c r="K134" s="195"/>
    </row>
    <row r="135" spans="3:11" x14ac:dyDescent="0.25">
      <c r="C135" s="27"/>
      <c r="D135" s="196"/>
      <c r="E135" s="27"/>
      <c r="F135" s="27"/>
      <c r="G135" s="195"/>
      <c r="H135" s="195"/>
      <c r="I135" s="195"/>
      <c r="J135" s="195"/>
      <c r="K135" s="195"/>
    </row>
    <row r="136" spans="3:11" x14ac:dyDescent="0.25">
      <c r="C136" s="27"/>
      <c r="D136" s="196"/>
      <c r="E136" s="27"/>
      <c r="F136" s="27"/>
      <c r="G136" s="195"/>
      <c r="H136" s="195"/>
      <c r="I136" s="195"/>
      <c r="J136" s="195"/>
      <c r="K136" s="195"/>
    </row>
    <row r="137" spans="3:11" x14ac:dyDescent="0.25">
      <c r="C137" s="27"/>
      <c r="D137" s="196"/>
      <c r="E137" s="27"/>
      <c r="F137" s="27"/>
      <c r="G137" s="195"/>
      <c r="H137" s="195"/>
      <c r="I137" s="195"/>
      <c r="J137" s="195"/>
      <c r="K137" s="195"/>
    </row>
    <row r="138" spans="3:11" x14ac:dyDescent="0.25">
      <c r="C138" s="27"/>
      <c r="D138" s="196"/>
      <c r="E138" s="27"/>
      <c r="F138" s="27"/>
      <c r="G138" s="195"/>
      <c r="H138" s="195"/>
      <c r="I138" s="195"/>
      <c r="J138" s="195"/>
      <c r="K138" s="195"/>
    </row>
    <row r="139" spans="3:11" x14ac:dyDescent="0.25">
      <c r="C139" s="27"/>
      <c r="D139" s="196"/>
      <c r="E139" s="27"/>
      <c r="F139" s="27"/>
      <c r="G139" s="195"/>
      <c r="H139" s="195"/>
      <c r="I139" s="195"/>
      <c r="J139" s="195"/>
      <c r="K139" s="195"/>
    </row>
    <row r="140" spans="3:11" x14ac:dyDescent="0.25">
      <c r="C140" s="27"/>
      <c r="D140" s="196"/>
      <c r="E140" s="27"/>
      <c r="F140" s="27"/>
      <c r="G140" s="195"/>
      <c r="H140" s="195"/>
      <c r="I140" s="195"/>
      <c r="J140" s="195"/>
      <c r="K140" s="195"/>
    </row>
    <row r="141" spans="3:11" x14ac:dyDescent="0.25">
      <c r="C141" s="27"/>
      <c r="D141" s="196"/>
      <c r="E141" s="27"/>
      <c r="F141" s="27"/>
      <c r="G141" s="195"/>
      <c r="H141" s="195"/>
      <c r="I141" s="195"/>
      <c r="J141" s="195"/>
      <c r="K141" s="195"/>
    </row>
    <row r="142" spans="3:11" x14ac:dyDescent="0.25">
      <c r="C142" s="27"/>
      <c r="D142" s="196"/>
      <c r="E142" s="27"/>
      <c r="F142" s="27"/>
      <c r="G142" s="195"/>
      <c r="H142" s="195"/>
      <c r="I142" s="195"/>
      <c r="J142" s="195"/>
      <c r="K142" s="195"/>
    </row>
    <row r="143" spans="3:11" x14ac:dyDescent="0.25">
      <c r="C143" s="27"/>
      <c r="D143" s="27"/>
      <c r="E143" s="27"/>
      <c r="F143" s="27"/>
      <c r="G143" s="195"/>
      <c r="H143" s="195"/>
      <c r="I143" s="195"/>
      <c r="J143" s="195"/>
      <c r="K143" s="195"/>
    </row>
    <row r="144" spans="3:11" x14ac:dyDescent="0.25">
      <c r="C144" s="27"/>
      <c r="D144" s="196"/>
      <c r="E144" s="27"/>
      <c r="F144" s="27"/>
      <c r="G144" s="195"/>
      <c r="H144" s="195"/>
      <c r="I144" s="195"/>
      <c r="J144" s="195"/>
      <c r="K144" s="195"/>
    </row>
    <row r="145" spans="3:11" x14ac:dyDescent="0.25">
      <c r="C145" s="27"/>
      <c r="D145" s="196"/>
      <c r="E145" s="27"/>
      <c r="F145" s="27"/>
      <c r="G145" s="195"/>
      <c r="H145" s="195"/>
      <c r="I145" s="195"/>
      <c r="J145" s="195"/>
      <c r="K145" s="195"/>
    </row>
    <row r="146" spans="3:11" x14ac:dyDescent="0.25">
      <c r="C146" s="27"/>
      <c r="D146" s="196"/>
      <c r="E146" s="27"/>
      <c r="F146" s="27"/>
      <c r="G146" s="195"/>
      <c r="H146" s="195"/>
      <c r="I146" s="195"/>
      <c r="J146" s="195"/>
      <c r="K146" s="195"/>
    </row>
    <row r="147" spans="3:11" x14ac:dyDescent="0.25">
      <c r="C147" s="27"/>
      <c r="D147" s="196"/>
      <c r="E147" s="27"/>
      <c r="F147" s="27"/>
      <c r="G147" s="195"/>
      <c r="H147" s="195"/>
      <c r="I147" s="195"/>
      <c r="J147" s="195"/>
      <c r="K147" s="195"/>
    </row>
    <row r="148" spans="3:11" x14ac:dyDescent="0.25">
      <c r="C148" s="27"/>
      <c r="D148" s="196"/>
      <c r="E148" s="27"/>
      <c r="F148" s="27"/>
      <c r="G148" s="195"/>
      <c r="H148" s="195"/>
      <c r="I148" s="195"/>
      <c r="J148" s="195"/>
      <c r="K148" s="195"/>
    </row>
    <row r="149" spans="3:11" x14ac:dyDescent="0.25">
      <c r="C149" s="27"/>
      <c r="D149" s="196"/>
      <c r="E149" s="27"/>
      <c r="F149" s="27"/>
      <c r="G149" s="195"/>
      <c r="H149" s="195"/>
      <c r="I149" s="195"/>
      <c r="J149" s="195"/>
      <c r="K149" s="195"/>
    </row>
    <row r="150" spans="3:11" x14ac:dyDescent="0.25">
      <c r="C150" s="27"/>
      <c r="D150" s="196"/>
      <c r="E150" s="27"/>
      <c r="F150" s="27"/>
      <c r="G150" s="195"/>
      <c r="H150" s="195"/>
      <c r="I150" s="195"/>
      <c r="J150" s="195"/>
      <c r="K150" s="195"/>
    </row>
    <row r="151" spans="3:11" x14ac:dyDescent="0.25">
      <c r="C151" s="27"/>
      <c r="D151" s="196"/>
      <c r="E151" s="27"/>
      <c r="F151" s="27"/>
      <c r="G151" s="195"/>
      <c r="H151" s="195"/>
      <c r="I151" s="195"/>
      <c r="J151" s="195"/>
      <c r="K151" s="195"/>
    </row>
    <row r="152" spans="3:11" x14ac:dyDescent="0.25">
      <c r="C152" s="27"/>
      <c r="D152" s="196"/>
      <c r="E152" s="27"/>
      <c r="F152" s="27"/>
      <c r="G152" s="195"/>
      <c r="H152" s="195"/>
      <c r="I152" s="195"/>
      <c r="J152" s="195"/>
      <c r="K152" s="195"/>
    </row>
    <row r="153" spans="3:11" x14ac:dyDescent="0.25">
      <c r="C153" s="27"/>
      <c r="D153" s="196"/>
      <c r="E153" s="27"/>
      <c r="F153" s="27"/>
      <c r="G153" s="195"/>
      <c r="H153" s="195"/>
      <c r="I153" s="195"/>
      <c r="J153" s="195"/>
      <c r="K153" s="195"/>
    </row>
    <row r="154" spans="3:11" x14ac:dyDescent="0.25">
      <c r="C154" s="27"/>
      <c r="D154" s="27"/>
      <c r="E154" s="27"/>
      <c r="F154" s="27"/>
      <c r="G154" s="195"/>
      <c r="H154" s="195"/>
      <c r="I154" s="195"/>
      <c r="J154" s="195"/>
      <c r="K154" s="195"/>
    </row>
    <row r="155" spans="3:11" x14ac:dyDescent="0.25">
      <c r="C155" s="27"/>
      <c r="D155" s="27"/>
      <c r="E155" s="27"/>
      <c r="F155" s="27"/>
      <c r="G155" s="195"/>
      <c r="H155" s="195"/>
      <c r="I155" s="195"/>
      <c r="J155" s="195"/>
      <c r="K155" s="195"/>
    </row>
    <row r="156" spans="3:11" x14ac:dyDescent="0.25">
      <c r="C156" s="27"/>
      <c r="D156" s="27"/>
      <c r="E156" s="27"/>
      <c r="F156" s="27"/>
      <c r="G156" s="195"/>
      <c r="H156" s="195"/>
      <c r="I156" s="195"/>
      <c r="J156" s="195"/>
      <c r="K156" s="195"/>
    </row>
    <row r="157" spans="3:11" x14ac:dyDescent="0.25">
      <c r="C157" s="27"/>
      <c r="D157" s="27"/>
      <c r="E157" s="27"/>
      <c r="F157" s="27"/>
      <c r="G157" s="195"/>
      <c r="H157" s="195"/>
      <c r="I157" s="195"/>
      <c r="J157" s="195"/>
      <c r="K157" s="195"/>
    </row>
    <row r="158" spans="3:11" x14ac:dyDescent="0.25">
      <c r="C158" s="27"/>
      <c r="D158" s="27"/>
      <c r="E158" s="27"/>
      <c r="F158" s="27"/>
      <c r="G158" s="195"/>
      <c r="H158" s="195"/>
      <c r="I158" s="195"/>
      <c r="J158" s="195"/>
      <c r="K158" s="195"/>
    </row>
    <row r="159" spans="3:11" x14ac:dyDescent="0.25">
      <c r="C159" s="27"/>
      <c r="D159" s="27"/>
      <c r="E159" s="27"/>
      <c r="F159" s="27"/>
      <c r="G159" s="195"/>
      <c r="H159" s="195"/>
      <c r="I159" s="195"/>
      <c r="J159" s="195"/>
      <c r="K159" s="195"/>
    </row>
    <row r="160" spans="3:11" x14ac:dyDescent="0.25">
      <c r="C160" s="27"/>
      <c r="D160" s="27"/>
      <c r="E160" s="27"/>
      <c r="F160" s="27"/>
      <c r="G160" s="195"/>
      <c r="H160" s="195"/>
      <c r="I160" s="195"/>
      <c r="J160" s="195"/>
      <c r="K160" s="195"/>
    </row>
    <row r="161" spans="3:11" x14ac:dyDescent="0.25">
      <c r="C161" s="27"/>
      <c r="D161" s="27"/>
      <c r="E161" s="27"/>
      <c r="F161" s="27"/>
      <c r="G161" s="195"/>
      <c r="H161" s="195"/>
      <c r="I161" s="195"/>
      <c r="J161" s="195"/>
      <c r="K161" s="195"/>
    </row>
    <row r="162" spans="3:11" x14ac:dyDescent="0.25">
      <c r="C162" s="27"/>
      <c r="D162" s="27"/>
      <c r="E162" s="27"/>
      <c r="F162" s="27"/>
      <c r="G162" s="195"/>
      <c r="H162" s="195"/>
      <c r="I162" s="195"/>
      <c r="J162" s="195"/>
      <c r="K162" s="195"/>
    </row>
    <row r="163" spans="3:11" x14ac:dyDescent="0.25">
      <c r="C163" s="27"/>
      <c r="D163" s="27"/>
      <c r="E163" s="27"/>
      <c r="F163" s="27"/>
      <c r="G163" s="195"/>
      <c r="H163" s="195"/>
      <c r="I163" s="195"/>
      <c r="J163" s="195"/>
      <c r="K163" s="195"/>
    </row>
    <row r="164" spans="3:11" x14ac:dyDescent="0.25">
      <c r="C164" s="27"/>
      <c r="D164" s="27"/>
      <c r="E164" s="27"/>
      <c r="F164" s="27"/>
      <c r="G164" s="195"/>
      <c r="H164" s="195"/>
      <c r="I164" s="195"/>
      <c r="J164" s="195"/>
      <c r="K164" s="195"/>
    </row>
    <row r="165" spans="3:11" x14ac:dyDescent="0.25">
      <c r="C165" s="27"/>
      <c r="D165" s="27"/>
      <c r="E165" s="27"/>
      <c r="F165" s="27"/>
      <c r="G165" s="195"/>
      <c r="H165" s="195"/>
      <c r="I165" s="195"/>
      <c r="J165" s="195"/>
      <c r="K165" s="195"/>
    </row>
    <row r="166" spans="3:11" x14ac:dyDescent="0.25">
      <c r="C166" s="27"/>
      <c r="D166" s="27"/>
      <c r="E166" s="27"/>
      <c r="F166" s="27"/>
      <c r="G166" s="195"/>
      <c r="H166" s="195"/>
      <c r="I166" s="195"/>
      <c r="J166" s="195"/>
      <c r="K166" s="195"/>
    </row>
    <row r="167" spans="3:11" x14ac:dyDescent="0.25">
      <c r="C167" s="27"/>
      <c r="D167" s="27"/>
      <c r="E167" s="27"/>
      <c r="F167" s="27"/>
      <c r="G167" s="195"/>
      <c r="H167" s="195"/>
      <c r="I167" s="195"/>
      <c r="J167" s="195"/>
      <c r="K167" s="195"/>
    </row>
    <row r="168" spans="3:11" x14ac:dyDescent="0.25">
      <c r="C168" s="27"/>
      <c r="D168" s="27"/>
      <c r="E168" s="27"/>
      <c r="F168" s="27"/>
      <c r="G168" s="195"/>
      <c r="H168" s="195"/>
      <c r="I168" s="195"/>
      <c r="J168" s="195"/>
      <c r="K168" s="195"/>
    </row>
    <row r="169" spans="3:11" x14ac:dyDescent="0.25">
      <c r="C169" s="27"/>
      <c r="D169" s="27"/>
      <c r="E169" s="27"/>
      <c r="F169" s="27"/>
      <c r="G169" s="195"/>
      <c r="H169" s="195"/>
      <c r="I169" s="195"/>
      <c r="J169" s="195"/>
      <c r="K169" s="195"/>
    </row>
    <row r="170" spans="3:11" x14ac:dyDescent="0.25">
      <c r="C170" s="27"/>
      <c r="D170" s="27"/>
      <c r="E170" s="27"/>
      <c r="F170" s="27"/>
      <c r="G170" s="195"/>
      <c r="H170" s="195"/>
      <c r="I170" s="195"/>
      <c r="J170" s="195"/>
      <c r="K170" s="195"/>
    </row>
    <row r="171" spans="3:11" x14ac:dyDescent="0.25">
      <c r="C171" s="3"/>
      <c r="D171" s="3"/>
      <c r="E171" s="3"/>
      <c r="F171" s="3"/>
    </row>
    <row r="172" spans="3:11" x14ac:dyDescent="0.25">
      <c r="C172" s="3"/>
      <c r="D172" s="3"/>
      <c r="E172" s="3"/>
      <c r="F172" s="3"/>
    </row>
    <row r="173" spans="3:11" x14ac:dyDescent="0.25">
      <c r="C173" s="3"/>
      <c r="D173" s="3"/>
      <c r="E173" s="3"/>
      <c r="F173" s="3"/>
    </row>
    <row r="174" spans="3:11" x14ac:dyDescent="0.25">
      <c r="C174" s="3"/>
      <c r="D174" s="3"/>
      <c r="E174" s="3"/>
      <c r="F174" s="3"/>
    </row>
    <row r="175" spans="3:11" x14ac:dyDescent="0.25">
      <c r="C175" s="3"/>
      <c r="D175" s="3"/>
      <c r="E175" s="3"/>
      <c r="F175" s="3"/>
    </row>
    <row r="176" spans="3:11" x14ac:dyDescent="0.25">
      <c r="C176" s="3"/>
      <c r="D176" s="3"/>
      <c r="E176" s="3"/>
      <c r="F176" s="3"/>
    </row>
    <row r="177" spans="3:6" x14ac:dyDescent="0.25">
      <c r="C177" s="3"/>
      <c r="D177" s="3"/>
      <c r="E177" s="3"/>
      <c r="F177" s="3"/>
    </row>
  </sheetData>
  <mergeCells count="28">
    <mergeCell ref="Y45:Z46"/>
    <mergeCell ref="T13:U14"/>
    <mergeCell ref="Y34:Z35"/>
    <mergeCell ref="Y37:Z38"/>
    <mergeCell ref="Y42:Z43"/>
    <mergeCell ref="T10:T12"/>
    <mergeCell ref="U10:U12"/>
    <mergeCell ref="W11:Z11"/>
    <mergeCell ref="E12:F12"/>
    <mergeCell ref="G12:H12"/>
    <mergeCell ref="I12:J12"/>
    <mergeCell ref="K12:L12"/>
    <mergeCell ref="E10:H10"/>
    <mergeCell ref="I10:L10"/>
    <mergeCell ref="E11:F11"/>
    <mergeCell ref="G11:H11"/>
    <mergeCell ref="I11:J11"/>
    <mergeCell ref="K11:L11"/>
    <mergeCell ref="C2:Z2"/>
    <mergeCell ref="C3:Z3"/>
    <mergeCell ref="P5:Q5"/>
    <mergeCell ref="D6:L6"/>
    <mergeCell ref="D4:L5"/>
    <mergeCell ref="C10:C12"/>
    <mergeCell ref="D10:D12"/>
    <mergeCell ref="P10:P12"/>
    <mergeCell ref="Q10:Q12"/>
    <mergeCell ref="E9:L9"/>
  </mergeCells>
  <conditionalFormatting sqref="Q17">
    <cfRule type="expression" dxfId="431" priority="44">
      <formula>OR($P17="TOIL",$P17="F",$P17="UP")</formula>
    </cfRule>
  </conditionalFormatting>
  <conditionalFormatting sqref="Q18">
    <cfRule type="expression" dxfId="430" priority="35">
      <formula>OR($P18="TOIL",$P18="F",$P18="UP")</formula>
    </cfRule>
  </conditionalFormatting>
  <conditionalFormatting sqref="Q19">
    <cfRule type="expression" dxfId="429" priority="34">
      <formula>OR($P19="TOIL",$P19="F",$P19="UP")</formula>
    </cfRule>
  </conditionalFormatting>
  <conditionalFormatting sqref="Q20">
    <cfRule type="expression" dxfId="428" priority="33">
      <formula>OR($P20="TOIL",$P20="F",$P20="UP")</formula>
    </cfRule>
  </conditionalFormatting>
  <conditionalFormatting sqref="Q21">
    <cfRule type="expression" dxfId="427" priority="32">
      <formula>OR($P21="TOIL",$P21="F",$P21="UP")</formula>
    </cfRule>
  </conditionalFormatting>
  <conditionalFormatting sqref="Q22">
    <cfRule type="expression" dxfId="426" priority="31">
      <formula>OR($P22="TOIL",$P22="F",$P22="UP")</formula>
    </cfRule>
  </conditionalFormatting>
  <conditionalFormatting sqref="Q23">
    <cfRule type="expression" dxfId="425" priority="30">
      <formula>OR($P23="TOIL",$P23="F",$P23="UP")</formula>
    </cfRule>
  </conditionalFormatting>
  <conditionalFormatting sqref="Q26">
    <cfRule type="expression" dxfId="424" priority="29">
      <formula>OR($P26="TOIL",$P26="F",$P26="UP")</formula>
    </cfRule>
  </conditionalFormatting>
  <conditionalFormatting sqref="Q27">
    <cfRule type="expression" dxfId="423" priority="28">
      <formula>OR($P27="TOIL",$P27="F",$P27="UP")</formula>
    </cfRule>
  </conditionalFormatting>
  <conditionalFormatting sqref="Q28">
    <cfRule type="expression" dxfId="422" priority="27">
      <formula>OR($P28="TOIL",$P28="F",$P28="UP")</formula>
    </cfRule>
  </conditionalFormatting>
  <conditionalFormatting sqref="Q29">
    <cfRule type="expression" dxfId="421" priority="26">
      <formula>OR($P29="TOIL",$P29="F",$P29="UP")</formula>
    </cfRule>
  </conditionalFormatting>
  <conditionalFormatting sqref="Q30">
    <cfRule type="expression" dxfId="420" priority="25">
      <formula>OR($P30="TOIL",$P30="F",$P30="UP")</formula>
    </cfRule>
  </conditionalFormatting>
  <conditionalFormatting sqref="Q31">
    <cfRule type="expression" dxfId="419" priority="24">
      <formula>OR($P31="TOIL",$P31="F",$P31="UP")</formula>
    </cfRule>
  </conditionalFormatting>
  <conditionalFormatting sqref="Q32">
    <cfRule type="expression" dxfId="418" priority="23">
      <formula>OR($P32="TOIL",$P32="F",$P32="UP")</formula>
    </cfRule>
  </conditionalFormatting>
  <conditionalFormatting sqref="Q35">
    <cfRule type="expression" dxfId="417" priority="22">
      <formula>OR($P35="TOIL",$P35="F",$P35="UP")</formula>
    </cfRule>
  </conditionalFormatting>
  <conditionalFormatting sqref="Q36">
    <cfRule type="expression" dxfId="416" priority="21">
      <formula>OR($P36="TOIL",$P36="F",$P36="UP")</formula>
    </cfRule>
  </conditionalFormatting>
  <conditionalFormatting sqref="Q37">
    <cfRule type="expression" dxfId="415" priority="20">
      <formula>OR($P37="TOIL",$P37="F",$P37="UP")</formula>
    </cfRule>
  </conditionalFormatting>
  <conditionalFormatting sqref="Q38">
    <cfRule type="expression" dxfId="414" priority="19">
      <formula>OR($P38="TOIL",$P38="F",$P38="UP")</formula>
    </cfRule>
  </conditionalFormatting>
  <conditionalFormatting sqref="Q39">
    <cfRule type="expression" dxfId="413" priority="18">
      <formula>OR($P39="TOIL",$P39="F",$P39="UP")</formula>
    </cfRule>
  </conditionalFormatting>
  <conditionalFormatting sqref="Q40">
    <cfRule type="expression" dxfId="412" priority="17">
      <formula>OR($P40="TOIL",$P40="F",$P40="UP")</formula>
    </cfRule>
  </conditionalFormatting>
  <conditionalFormatting sqref="Q41">
    <cfRule type="expression" dxfId="411" priority="16">
      <formula>OR($P41="TOIL",$P41="F",$P41="UP")</formula>
    </cfRule>
  </conditionalFormatting>
  <conditionalFormatting sqref="Q44">
    <cfRule type="expression" dxfId="410" priority="15">
      <formula>OR($P44="TOIL",$P44="F",$P44="UP")</formula>
    </cfRule>
  </conditionalFormatting>
  <conditionalFormatting sqref="Q45">
    <cfRule type="expression" dxfId="409" priority="14">
      <formula>OR($P45="TOIL",$P45="F",$P45="UP")</formula>
    </cfRule>
  </conditionalFormatting>
  <conditionalFormatting sqref="Q46">
    <cfRule type="expression" dxfId="408" priority="13">
      <formula>OR($P46="TOIL",$P46="F",$P46="UP")</formula>
    </cfRule>
  </conditionalFormatting>
  <conditionalFormatting sqref="Q47">
    <cfRule type="expression" dxfId="407" priority="12">
      <formula>OR($P47="TOIL",$P47="F",$P47="UP")</formula>
    </cfRule>
  </conditionalFormatting>
  <conditionalFormatting sqref="Q48">
    <cfRule type="expression" dxfId="406" priority="11">
      <formula>OR($P48="TOIL",$P48="F",$P48="UP")</formula>
    </cfRule>
  </conditionalFormatting>
  <conditionalFormatting sqref="Q49">
    <cfRule type="expression" dxfId="405" priority="10">
      <formula>OR($P49="TOIL",$P49="F",$P49="UP")</formula>
    </cfRule>
  </conditionalFormatting>
  <conditionalFormatting sqref="Q50">
    <cfRule type="expression" dxfId="404" priority="9">
      <formula>OR($P50="TOIL",$P50="F",$P50="UP")</formula>
    </cfRule>
  </conditionalFormatting>
  <conditionalFormatting sqref="Q53">
    <cfRule type="expression" dxfId="403" priority="8">
      <formula>OR($P53="TOIL",$P53="F",$P53="UP")</formula>
    </cfRule>
  </conditionalFormatting>
  <conditionalFormatting sqref="Q54">
    <cfRule type="expression" dxfId="402" priority="7">
      <formula>OR($P54="TOIL",$P54="F",$P54="UP")</formula>
    </cfRule>
  </conditionalFormatting>
  <conditionalFormatting sqref="Q55">
    <cfRule type="expression" dxfId="401" priority="6">
      <formula>OR($P55="TOIL",$P55="F",$P55="UP")</formula>
    </cfRule>
  </conditionalFormatting>
  <conditionalFormatting sqref="Q56">
    <cfRule type="expression" dxfId="400" priority="5">
      <formula>OR($P56="TOIL",$P56="F",$P56="UP")</formula>
    </cfRule>
  </conditionalFormatting>
  <conditionalFormatting sqref="Q57">
    <cfRule type="expression" dxfId="399" priority="4">
      <formula>OR($P57="TOIL",$P57="F",$P57="UP")</formula>
    </cfRule>
  </conditionalFormatting>
  <conditionalFormatting sqref="Q58">
    <cfRule type="expression" dxfId="398" priority="3">
      <formula>OR($P58="TOIL",$P58="F",$P58="UP")</formula>
    </cfRule>
  </conditionalFormatting>
  <conditionalFormatting sqref="Q59">
    <cfRule type="expression" dxfId="397" priority="2">
      <formula>OR($P59="TOIL",$P59="F",$P59="UP")</formula>
    </cfRule>
  </conditionalFormatting>
  <conditionalFormatting sqref="T65">
    <cfRule type="expression" dxfId="396" priority="1">
      <formula>($T$63+$T$64)&gt;((10/37.5)*$G$7)</formula>
    </cfRule>
  </conditionalFormatting>
  <dataValidations count="1">
    <dataValidation type="list" allowBlank="1" showInputMessage="1" showErrorMessage="1" sqref="P17:P23 P53:P59 P44:P50 P35:P41 P26:P32">
      <formula1>$X$51:$X$60</formula1>
    </dataValidation>
  </dataValidations>
  <pageMargins left="0.23622047244094491" right="0.23622047244094491" top="0" bottom="0" header="0" footer="0"/>
  <pageSetup paperSize="9" scale="53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77"/>
  <sheetViews>
    <sheetView topLeftCell="A19" zoomScale="70" zoomScaleNormal="70" workbookViewId="0">
      <selection activeCell="D18" sqref="D18"/>
    </sheetView>
  </sheetViews>
  <sheetFormatPr defaultColWidth="4.85546875" defaultRowHeight="15.75" x14ac:dyDescent="0.25"/>
  <cols>
    <col min="1" max="1" width="1.140625" style="1" customWidth="1"/>
    <col min="2" max="2" width="1.7109375" style="1" customWidth="1"/>
    <col min="3" max="3" width="17.5703125" style="1" bestFit="1" customWidth="1"/>
    <col min="4" max="4" width="14" style="1" bestFit="1" customWidth="1"/>
    <col min="5" max="6" width="4" style="1" customWidth="1"/>
    <col min="7" max="7" width="6" style="1" bestFit="1" customWidth="1"/>
    <col min="8" max="10" width="4" style="1" customWidth="1"/>
    <col min="11" max="11" width="4.7109375" style="1" customWidth="1"/>
    <col min="12" max="12" width="6.42578125" style="1" customWidth="1"/>
    <col min="13" max="13" width="9.5703125" style="1" bestFit="1" customWidth="1"/>
    <col min="14" max="14" width="9.42578125" style="1" customWidth="1"/>
    <col min="15" max="15" width="16" style="1" bestFit="1" customWidth="1"/>
    <col min="16" max="16" width="12.7109375" style="2" customWidth="1"/>
    <col min="17" max="17" width="10.140625" style="2" customWidth="1"/>
    <col min="18" max="18" width="14.85546875" style="2" customWidth="1"/>
    <col min="19" max="19" width="1.7109375" style="3" customWidth="1"/>
    <col min="20" max="20" width="9.85546875" style="1" customWidth="1"/>
    <col min="21" max="21" width="10.42578125" style="2" customWidth="1"/>
    <col min="22" max="22" width="1.85546875" style="1" customWidth="1"/>
    <col min="23" max="23" width="8.85546875" style="1" customWidth="1"/>
    <col min="24" max="24" width="9.85546875" style="1" customWidth="1"/>
    <col min="25" max="25" width="11.28515625" style="1" customWidth="1"/>
    <col min="26" max="26" width="37.28515625" style="1" customWidth="1"/>
    <col min="27" max="27" width="2.28515625" style="1" customWidth="1"/>
    <col min="28" max="252" width="8.85546875" style="1" customWidth="1"/>
    <col min="253" max="253" width="10.85546875" style="1" bestFit="1" customWidth="1"/>
    <col min="254" max="254" width="9.28515625" style="1" bestFit="1" customWidth="1"/>
    <col min="255" max="256" width="0" style="1" hidden="1" customWidth="1"/>
    <col min="257" max="16384" width="4.85546875" style="1"/>
  </cols>
  <sheetData>
    <row r="1" spans="2:27" ht="8.25" customHeight="1" x14ac:dyDescent="0.25"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189"/>
      <c r="R1" s="189"/>
      <c r="S1" s="188"/>
      <c r="T1" s="188"/>
      <c r="U1" s="189"/>
      <c r="V1" s="188"/>
      <c r="W1" s="188"/>
      <c r="X1" s="188"/>
      <c r="Y1" s="188"/>
      <c r="Z1" s="188"/>
      <c r="AA1" s="188"/>
    </row>
    <row r="2" spans="2:27" x14ac:dyDescent="0.25">
      <c r="B2" s="174"/>
      <c r="C2" s="316" t="s">
        <v>78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7"/>
      <c r="T2" s="317"/>
      <c r="U2" s="317"/>
      <c r="V2" s="317"/>
      <c r="W2" s="317"/>
      <c r="X2" s="317"/>
      <c r="Y2" s="317"/>
      <c r="Z2" s="317"/>
      <c r="AA2" s="170"/>
    </row>
    <row r="3" spans="2:27" ht="16.5" thickBot="1" x14ac:dyDescent="0.3">
      <c r="B3" s="174"/>
      <c r="C3" s="316" t="s">
        <v>39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7"/>
      <c r="T3" s="317"/>
      <c r="U3" s="317"/>
      <c r="V3" s="317"/>
      <c r="W3" s="317"/>
      <c r="X3" s="317"/>
      <c r="Y3" s="317"/>
      <c r="Z3" s="317"/>
      <c r="AA3" s="170"/>
    </row>
    <row r="4" spans="2:27" x14ac:dyDescent="0.25">
      <c r="B4" s="174"/>
      <c r="C4" s="171" t="s">
        <v>0</v>
      </c>
      <c r="D4" s="361">
        <f>'Apr 2020'!D4:L5</f>
        <v>0</v>
      </c>
      <c r="E4" s="362"/>
      <c r="F4" s="362"/>
      <c r="G4" s="362"/>
      <c r="H4" s="362"/>
      <c r="I4" s="362"/>
      <c r="J4" s="362"/>
      <c r="K4" s="362"/>
      <c r="L4" s="363"/>
      <c r="M4" s="106"/>
      <c r="N4" s="106"/>
      <c r="O4" s="106"/>
      <c r="P4" s="131"/>
      <c r="Q4" s="131"/>
      <c r="R4" s="131"/>
      <c r="S4" s="106"/>
      <c r="T4" s="123" t="s">
        <v>30</v>
      </c>
      <c r="U4" s="124"/>
      <c r="V4" s="103"/>
      <c r="W4" s="103"/>
      <c r="X4" s="103"/>
      <c r="Y4" s="103"/>
      <c r="Z4" s="104"/>
      <c r="AA4" s="170"/>
    </row>
    <row r="5" spans="2:27" ht="16.5" thickBot="1" x14ac:dyDescent="0.3">
      <c r="B5" s="174"/>
      <c r="C5" s="171"/>
      <c r="D5" s="364"/>
      <c r="E5" s="365"/>
      <c r="F5" s="365"/>
      <c r="G5" s="365"/>
      <c r="H5" s="365"/>
      <c r="I5" s="365"/>
      <c r="J5" s="365"/>
      <c r="K5" s="365"/>
      <c r="L5" s="366"/>
      <c r="M5" s="106"/>
      <c r="N5" s="106"/>
      <c r="O5" s="171" t="s">
        <v>1</v>
      </c>
      <c r="P5" s="318">
        <f>C26</f>
        <v>43955</v>
      </c>
      <c r="Q5" s="318"/>
      <c r="R5" s="172"/>
      <c r="S5" s="106"/>
      <c r="T5" s="108" t="s">
        <v>31</v>
      </c>
      <c r="U5" s="131"/>
      <c r="V5" s="106"/>
      <c r="W5" s="106"/>
      <c r="X5" s="106"/>
      <c r="Y5" s="106"/>
      <c r="Z5" s="107"/>
      <c r="AA5" s="170"/>
    </row>
    <row r="6" spans="2:27" ht="16.5" thickBot="1" x14ac:dyDescent="0.3">
      <c r="B6" s="174"/>
      <c r="C6" s="171" t="s">
        <v>2</v>
      </c>
      <c r="D6" s="367">
        <f>'Apr 2020'!D6:L6</f>
        <v>0</v>
      </c>
      <c r="E6" s="368"/>
      <c r="F6" s="368"/>
      <c r="G6" s="368"/>
      <c r="H6" s="368"/>
      <c r="I6" s="368"/>
      <c r="J6" s="368"/>
      <c r="K6" s="368"/>
      <c r="L6" s="369"/>
      <c r="M6" s="106"/>
      <c r="N6" s="106"/>
      <c r="O6" s="106"/>
      <c r="P6" s="131"/>
      <c r="Q6" s="131"/>
      <c r="R6" s="131"/>
      <c r="S6" s="106"/>
      <c r="T6" s="108" t="s">
        <v>32</v>
      </c>
      <c r="U6" s="131"/>
      <c r="V6" s="106"/>
      <c r="W6" s="106"/>
      <c r="X6" s="106"/>
      <c r="Y6" s="106"/>
      <c r="Z6" s="107"/>
      <c r="AA6" s="170"/>
    </row>
    <row r="7" spans="2:27" ht="16.5" thickBot="1" x14ac:dyDescent="0.3">
      <c r="B7" s="174"/>
      <c r="C7" s="171" t="s">
        <v>26</v>
      </c>
      <c r="D7" s="106"/>
      <c r="E7" s="173"/>
      <c r="F7" s="106"/>
      <c r="G7" s="255">
        <f>'Apr 2020'!G7</f>
        <v>0</v>
      </c>
      <c r="H7" s="108" t="s">
        <v>3</v>
      </c>
      <c r="I7" s="106"/>
      <c r="J7" s="106"/>
      <c r="K7" s="106"/>
      <c r="L7" s="106"/>
      <c r="M7" s="254">
        <f>(G7/7)*COUNT(C17:C59)</f>
        <v>0</v>
      </c>
      <c r="N7" s="128"/>
      <c r="O7" s="106"/>
      <c r="P7" s="131"/>
      <c r="Q7" s="131"/>
      <c r="R7" s="131"/>
      <c r="S7" s="106"/>
      <c r="T7" s="108" t="s">
        <v>34</v>
      </c>
      <c r="U7" s="131"/>
      <c r="V7" s="106"/>
      <c r="W7" s="106"/>
      <c r="X7" s="106"/>
      <c r="Y7" s="106"/>
      <c r="Z7" s="107"/>
      <c r="AA7" s="170"/>
    </row>
    <row r="8" spans="2:27" ht="16.5" thickBot="1" x14ac:dyDescent="0.3">
      <c r="B8" s="174"/>
      <c r="C8" s="106"/>
      <c r="D8" s="106"/>
      <c r="E8" s="173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31"/>
      <c r="Q8" s="131"/>
      <c r="R8" s="131"/>
      <c r="S8" s="106"/>
      <c r="T8" s="126" t="s">
        <v>60</v>
      </c>
      <c r="U8" s="132"/>
      <c r="V8" s="120"/>
      <c r="W8" s="120"/>
      <c r="X8" s="120"/>
      <c r="Y8" s="120"/>
      <c r="Z8" s="121"/>
      <c r="AA8" s="170"/>
    </row>
    <row r="9" spans="2:27" ht="16.5" thickBot="1" x14ac:dyDescent="0.3">
      <c r="B9" s="174"/>
      <c r="C9" s="129"/>
      <c r="D9" s="106"/>
      <c r="E9" s="313" t="s">
        <v>61</v>
      </c>
      <c r="F9" s="314"/>
      <c r="G9" s="314"/>
      <c r="H9" s="314"/>
      <c r="I9" s="314"/>
      <c r="J9" s="314"/>
      <c r="K9" s="314"/>
      <c r="L9" s="315"/>
      <c r="M9" s="106"/>
      <c r="N9" s="106"/>
      <c r="O9" s="106"/>
      <c r="P9" s="131"/>
      <c r="Q9" s="131"/>
      <c r="R9" s="131"/>
      <c r="S9" s="106"/>
      <c r="T9" s="106"/>
      <c r="U9" s="131"/>
      <c r="V9" s="106"/>
      <c r="W9" s="106"/>
      <c r="X9" s="106"/>
      <c r="Y9" s="106"/>
      <c r="Z9" s="106"/>
      <c r="AA9" s="170"/>
    </row>
    <row r="10" spans="2:27" ht="15" customHeight="1" x14ac:dyDescent="0.25">
      <c r="B10" s="174"/>
      <c r="C10" s="304" t="s">
        <v>4</v>
      </c>
      <c r="D10" s="307" t="s">
        <v>90</v>
      </c>
      <c r="E10" s="338" t="s">
        <v>40</v>
      </c>
      <c r="F10" s="339"/>
      <c r="G10" s="340"/>
      <c r="H10" s="341"/>
      <c r="I10" s="338" t="s">
        <v>41</v>
      </c>
      <c r="J10" s="339"/>
      <c r="K10" s="340"/>
      <c r="L10" s="341"/>
      <c r="M10" s="130" t="s">
        <v>5</v>
      </c>
      <c r="N10" s="99" t="s">
        <v>51</v>
      </c>
      <c r="O10" s="99" t="s">
        <v>8</v>
      </c>
      <c r="P10" s="310" t="s">
        <v>91</v>
      </c>
      <c r="Q10" s="310" t="s">
        <v>92</v>
      </c>
      <c r="R10" s="99" t="s">
        <v>59</v>
      </c>
      <c r="S10" s="103"/>
      <c r="T10" s="328" t="s">
        <v>53</v>
      </c>
      <c r="U10" s="310" t="s">
        <v>17</v>
      </c>
      <c r="V10" s="106"/>
      <c r="W10" s="102"/>
      <c r="X10" s="103"/>
      <c r="Y10" s="103"/>
      <c r="Z10" s="104"/>
      <c r="AA10" s="170"/>
    </row>
    <row r="11" spans="2:27" x14ac:dyDescent="0.25">
      <c r="B11" s="174"/>
      <c r="C11" s="305"/>
      <c r="D11" s="308"/>
      <c r="E11" s="342" t="s">
        <v>6</v>
      </c>
      <c r="F11" s="343"/>
      <c r="G11" s="343" t="s">
        <v>7</v>
      </c>
      <c r="H11" s="344"/>
      <c r="I11" s="342" t="s">
        <v>6</v>
      </c>
      <c r="J11" s="343"/>
      <c r="K11" s="343" t="s">
        <v>7</v>
      </c>
      <c r="L11" s="344"/>
      <c r="M11" s="131" t="s">
        <v>8</v>
      </c>
      <c r="N11" s="100" t="s">
        <v>52</v>
      </c>
      <c r="O11" s="100" t="s">
        <v>5</v>
      </c>
      <c r="P11" s="311"/>
      <c r="Q11" s="311"/>
      <c r="R11" s="100" t="s">
        <v>54</v>
      </c>
      <c r="S11" s="106"/>
      <c r="T11" s="329"/>
      <c r="U11" s="331"/>
      <c r="V11" s="106"/>
      <c r="W11" s="333" t="s">
        <v>56</v>
      </c>
      <c r="X11" s="316"/>
      <c r="Y11" s="316"/>
      <c r="Z11" s="334"/>
      <c r="AA11" s="170"/>
    </row>
    <row r="12" spans="2:27" ht="16.5" thickBot="1" x14ac:dyDescent="0.3">
      <c r="B12" s="174"/>
      <c r="C12" s="306"/>
      <c r="D12" s="309"/>
      <c r="E12" s="335" t="s">
        <v>9</v>
      </c>
      <c r="F12" s="336"/>
      <c r="G12" s="336" t="s">
        <v>9</v>
      </c>
      <c r="H12" s="337"/>
      <c r="I12" s="335" t="s">
        <v>9</v>
      </c>
      <c r="J12" s="336"/>
      <c r="K12" s="336" t="s">
        <v>9</v>
      </c>
      <c r="L12" s="337"/>
      <c r="M12" s="132" t="s">
        <v>10</v>
      </c>
      <c r="N12" s="133" t="s">
        <v>10</v>
      </c>
      <c r="O12" s="133" t="s">
        <v>58</v>
      </c>
      <c r="P12" s="312"/>
      <c r="Q12" s="312"/>
      <c r="R12" s="101">
        <f>G7</f>
        <v>0</v>
      </c>
      <c r="S12" s="106"/>
      <c r="T12" s="330"/>
      <c r="U12" s="332"/>
      <c r="V12" s="106"/>
      <c r="W12" s="108"/>
      <c r="X12" s="106"/>
      <c r="Y12" s="106"/>
      <c r="Z12" s="107"/>
      <c r="AA12" s="170"/>
    </row>
    <row r="13" spans="2:27" ht="15.75" customHeight="1" x14ac:dyDescent="0.25">
      <c r="B13" s="174"/>
      <c r="C13" s="134"/>
      <c r="D13" s="135"/>
      <c r="E13" s="136" t="s">
        <v>11</v>
      </c>
      <c r="F13" s="137" t="s">
        <v>12</v>
      </c>
      <c r="G13" s="138" t="s">
        <v>11</v>
      </c>
      <c r="H13" s="139" t="s">
        <v>12</v>
      </c>
      <c r="I13" s="136" t="s">
        <v>11</v>
      </c>
      <c r="J13" s="137" t="s">
        <v>12</v>
      </c>
      <c r="K13" s="138" t="s">
        <v>11</v>
      </c>
      <c r="L13" s="139" t="s">
        <v>12</v>
      </c>
      <c r="M13" s="131"/>
      <c r="N13" s="99"/>
      <c r="O13" s="100"/>
      <c r="P13" s="100"/>
      <c r="Q13" s="100"/>
      <c r="R13" s="100"/>
      <c r="S13" s="106"/>
      <c r="T13" s="349" t="s">
        <v>94</v>
      </c>
      <c r="U13" s="350"/>
      <c r="V13" s="106"/>
      <c r="W13" s="108"/>
      <c r="X13" s="106"/>
      <c r="Y13" s="106"/>
      <c r="Z13" s="107"/>
      <c r="AA13" s="170"/>
    </row>
    <row r="14" spans="2:27" x14ac:dyDescent="0.25">
      <c r="B14" s="174"/>
      <c r="C14" s="140" t="s">
        <v>29</v>
      </c>
      <c r="D14" s="141"/>
      <c r="E14" s="142"/>
      <c r="F14" s="143"/>
      <c r="G14" s="144"/>
      <c r="H14" s="145"/>
      <c r="I14" s="142"/>
      <c r="J14" s="143"/>
      <c r="K14" s="146"/>
      <c r="L14" s="145"/>
      <c r="M14" s="147"/>
      <c r="N14" s="148"/>
      <c r="O14" s="148"/>
      <c r="P14" s="148"/>
      <c r="Q14" s="148"/>
      <c r="R14" s="148"/>
      <c r="S14" s="27"/>
      <c r="T14" s="351"/>
      <c r="U14" s="352"/>
      <c r="V14" s="106"/>
      <c r="W14" s="108"/>
      <c r="X14" s="106"/>
      <c r="Y14" s="106"/>
      <c r="Z14" s="107"/>
      <c r="AA14" s="170"/>
    </row>
    <row r="15" spans="2:27" ht="16.5" thickBot="1" x14ac:dyDescent="0.3">
      <c r="B15" s="174"/>
      <c r="C15" s="4" t="s">
        <v>35</v>
      </c>
      <c r="D15" s="5" t="s">
        <v>36</v>
      </c>
      <c r="E15" s="6">
        <v>8</v>
      </c>
      <c r="F15" s="7">
        <v>30</v>
      </c>
      <c r="G15" s="8"/>
      <c r="H15" s="9"/>
      <c r="I15" s="6"/>
      <c r="J15" s="7"/>
      <c r="K15" s="10">
        <v>17</v>
      </c>
      <c r="L15" s="11">
        <v>0</v>
      </c>
      <c r="M15" s="12">
        <v>8.5</v>
      </c>
      <c r="N15" s="13">
        <v>0.5</v>
      </c>
      <c r="O15" s="13">
        <v>8</v>
      </c>
      <c r="P15" s="35"/>
      <c r="Q15" s="14"/>
      <c r="R15" s="36">
        <f>SUM(O15-7.5)</f>
        <v>0.5</v>
      </c>
      <c r="S15" s="15"/>
      <c r="T15" s="16">
        <v>0.5</v>
      </c>
      <c r="U15" s="17"/>
      <c r="V15" s="106"/>
      <c r="W15" s="105"/>
      <c r="X15" s="106"/>
      <c r="Y15" s="106"/>
      <c r="Z15" s="107"/>
      <c r="AA15" s="170"/>
    </row>
    <row r="16" spans="2:27" ht="16.899999999999999" customHeight="1" x14ac:dyDescent="0.25">
      <c r="B16" s="174"/>
      <c r="C16" s="246"/>
      <c r="D16" s="150"/>
      <c r="E16" s="153"/>
      <c r="F16" s="154"/>
      <c r="G16" s="155"/>
      <c r="H16" s="156"/>
      <c r="I16" s="153"/>
      <c r="J16" s="154"/>
      <c r="K16" s="157"/>
      <c r="L16" s="158"/>
      <c r="M16" s="159"/>
      <c r="N16" s="86"/>
      <c r="O16" s="159"/>
      <c r="P16" s="87"/>
      <c r="Q16" s="87"/>
      <c r="R16" s="86"/>
      <c r="S16" s="160"/>
      <c r="T16" s="90"/>
      <c r="U16" s="91"/>
      <c r="V16" s="106"/>
      <c r="W16" s="105" t="s">
        <v>13</v>
      </c>
      <c r="X16" s="106" t="s">
        <v>27</v>
      </c>
      <c r="Y16" s="106"/>
      <c r="Z16" s="107"/>
      <c r="AA16" s="170"/>
    </row>
    <row r="17" spans="2:27" ht="16.899999999999999" customHeight="1" x14ac:dyDescent="0.25">
      <c r="B17" s="174"/>
      <c r="C17" s="235">
        <f>D17</f>
        <v>43948</v>
      </c>
      <c r="D17" s="202">
        <v>43948</v>
      </c>
      <c r="E17" s="280"/>
      <c r="F17" s="281"/>
      <c r="G17" s="282"/>
      <c r="H17" s="283"/>
      <c r="I17" s="280"/>
      <c r="J17" s="281"/>
      <c r="K17" s="284"/>
      <c r="L17" s="285"/>
      <c r="M17" s="42">
        <f>((TIME(G17,H17,0)-TIME(E17,F17,0))+(TIME(K17,L17,0)-TIME(I17,J17,0)))*24</f>
        <v>0</v>
      </c>
      <c r="N17" s="26"/>
      <c r="O17" s="42">
        <f>SUM(M17-N17)</f>
        <v>0</v>
      </c>
      <c r="P17" s="26"/>
      <c r="Q17" s="26"/>
      <c r="R17" s="197" t="str">
        <f t="shared" ref="R17:R23" si="0">IF(P17="TOIL", "Use TOIL column  →         ", IF(P17="F", "Use Flexi column →         ", IF(P17="UP", "Leave blank                      ",  "")))</f>
        <v/>
      </c>
      <c r="T17" s="92"/>
      <c r="U17" s="93"/>
      <c r="V17" s="106"/>
      <c r="W17" s="105" t="s">
        <v>14</v>
      </c>
      <c r="X17" s="106" t="s">
        <v>15</v>
      </c>
      <c r="Y17" s="106"/>
      <c r="Z17" s="107"/>
      <c r="AA17" s="170"/>
    </row>
    <row r="18" spans="2:27" ht="16.899999999999999" customHeight="1" x14ac:dyDescent="0.25">
      <c r="B18" s="174"/>
      <c r="C18" s="235">
        <f>C17+1</f>
        <v>43949</v>
      </c>
      <c r="D18" s="19" t="s">
        <v>46</v>
      </c>
      <c r="E18" s="280"/>
      <c r="F18" s="281"/>
      <c r="G18" s="282"/>
      <c r="H18" s="283"/>
      <c r="I18" s="280"/>
      <c r="J18" s="281"/>
      <c r="K18" s="284"/>
      <c r="L18" s="285"/>
      <c r="M18" s="42">
        <f t="shared" ref="M18:M23" si="1">((TIME(G18,H18,0)-TIME(E18,F18,0))+(TIME(K18,L18,0)-TIME(I18,J18,0)))*24</f>
        <v>0</v>
      </c>
      <c r="N18" s="26"/>
      <c r="O18" s="42">
        <f t="shared" ref="O18:O23" si="2">SUM(M18-N18)</f>
        <v>0</v>
      </c>
      <c r="P18" s="26"/>
      <c r="Q18" s="26"/>
      <c r="R18" s="197" t="str">
        <f t="shared" si="0"/>
        <v/>
      </c>
      <c r="T18" s="92"/>
      <c r="U18" s="93"/>
      <c r="V18" s="106"/>
      <c r="W18" s="105" t="s">
        <v>16</v>
      </c>
      <c r="X18" s="106" t="s">
        <v>37</v>
      </c>
      <c r="Y18" s="106"/>
      <c r="Z18" s="107"/>
      <c r="AA18" s="170"/>
    </row>
    <row r="19" spans="2:27" ht="16.899999999999999" customHeight="1" x14ac:dyDescent="0.25">
      <c r="B19" s="174"/>
      <c r="C19" s="235">
        <f t="shared" ref="C19:C23" si="3">C18+1</f>
        <v>43950</v>
      </c>
      <c r="D19" s="19" t="s">
        <v>47</v>
      </c>
      <c r="E19" s="280"/>
      <c r="F19" s="281"/>
      <c r="G19" s="282"/>
      <c r="H19" s="283"/>
      <c r="I19" s="280"/>
      <c r="J19" s="281"/>
      <c r="K19" s="284"/>
      <c r="L19" s="285"/>
      <c r="M19" s="42">
        <f t="shared" si="1"/>
        <v>0</v>
      </c>
      <c r="N19" s="26"/>
      <c r="O19" s="42">
        <f t="shared" si="2"/>
        <v>0</v>
      </c>
      <c r="P19" s="26"/>
      <c r="Q19" s="26"/>
      <c r="R19" s="197" t="str">
        <f t="shared" si="0"/>
        <v/>
      </c>
      <c r="T19" s="92"/>
      <c r="U19" s="93"/>
      <c r="V19" s="106"/>
      <c r="W19" s="105" t="s">
        <v>17</v>
      </c>
      <c r="X19" s="106" t="s">
        <v>28</v>
      </c>
      <c r="Y19" s="106"/>
      <c r="Z19" s="107"/>
      <c r="AA19" s="170"/>
    </row>
    <row r="20" spans="2:27" ht="16.899999999999999" customHeight="1" x14ac:dyDescent="0.25">
      <c r="B20" s="174"/>
      <c r="C20" s="235">
        <f t="shared" si="3"/>
        <v>43951</v>
      </c>
      <c r="D20" s="19" t="s">
        <v>48</v>
      </c>
      <c r="E20" s="280"/>
      <c r="F20" s="281"/>
      <c r="G20" s="282"/>
      <c r="H20" s="283"/>
      <c r="I20" s="280"/>
      <c r="J20" s="281"/>
      <c r="K20" s="284"/>
      <c r="L20" s="285"/>
      <c r="M20" s="42">
        <f t="shared" si="1"/>
        <v>0</v>
      </c>
      <c r="N20" s="26"/>
      <c r="O20" s="42">
        <f t="shared" si="2"/>
        <v>0</v>
      </c>
      <c r="P20" s="26"/>
      <c r="Q20" s="26"/>
      <c r="R20" s="197" t="str">
        <f t="shared" si="0"/>
        <v/>
      </c>
      <c r="T20" s="92"/>
      <c r="U20" s="93"/>
      <c r="V20" s="106"/>
      <c r="W20" s="105" t="s">
        <v>18</v>
      </c>
      <c r="X20" s="106" t="s">
        <v>19</v>
      </c>
      <c r="Y20" s="106"/>
      <c r="Z20" s="107"/>
      <c r="AA20" s="170"/>
    </row>
    <row r="21" spans="2:27" ht="16.899999999999999" customHeight="1" x14ac:dyDescent="0.25">
      <c r="B21" s="174"/>
      <c r="C21" s="235">
        <f t="shared" si="3"/>
        <v>43952</v>
      </c>
      <c r="D21" s="19" t="s">
        <v>42</v>
      </c>
      <c r="E21" s="280"/>
      <c r="F21" s="281"/>
      <c r="G21" s="282"/>
      <c r="H21" s="283"/>
      <c r="I21" s="280"/>
      <c r="J21" s="281"/>
      <c r="K21" s="284"/>
      <c r="L21" s="285"/>
      <c r="M21" s="42">
        <f t="shared" si="1"/>
        <v>0</v>
      </c>
      <c r="N21" s="26"/>
      <c r="O21" s="42">
        <f t="shared" si="2"/>
        <v>0</v>
      </c>
      <c r="P21" s="26"/>
      <c r="Q21" s="26"/>
      <c r="R21" s="197" t="str">
        <f t="shared" si="0"/>
        <v/>
      </c>
      <c r="T21" s="92"/>
      <c r="U21" s="93"/>
      <c r="V21" s="106"/>
      <c r="W21" s="105" t="s">
        <v>20</v>
      </c>
      <c r="X21" s="106" t="s">
        <v>21</v>
      </c>
      <c r="Y21" s="106"/>
      <c r="Z21" s="107"/>
      <c r="AA21" s="170"/>
    </row>
    <row r="22" spans="2:27" ht="16.899999999999999" customHeight="1" x14ac:dyDescent="0.25">
      <c r="B22" s="174"/>
      <c r="C22" s="235">
        <f t="shared" si="3"/>
        <v>43953</v>
      </c>
      <c r="D22" s="19" t="s">
        <v>43</v>
      </c>
      <c r="E22" s="280"/>
      <c r="F22" s="281"/>
      <c r="G22" s="282"/>
      <c r="H22" s="283"/>
      <c r="I22" s="280"/>
      <c r="J22" s="281"/>
      <c r="K22" s="284"/>
      <c r="L22" s="285"/>
      <c r="M22" s="42">
        <f t="shared" si="1"/>
        <v>0</v>
      </c>
      <c r="N22" s="26"/>
      <c r="O22" s="42">
        <f t="shared" si="2"/>
        <v>0</v>
      </c>
      <c r="P22" s="26"/>
      <c r="Q22" s="26"/>
      <c r="R22" s="197" t="str">
        <f t="shared" si="0"/>
        <v/>
      </c>
      <c r="T22" s="92"/>
      <c r="U22" s="93"/>
      <c r="V22" s="106"/>
      <c r="W22" s="105" t="s">
        <v>22</v>
      </c>
      <c r="X22" s="106" t="s">
        <v>23</v>
      </c>
      <c r="Y22" s="106"/>
      <c r="Z22" s="107"/>
      <c r="AA22" s="170"/>
    </row>
    <row r="23" spans="2:27" ht="16.899999999999999" customHeight="1" x14ac:dyDescent="0.25">
      <c r="B23" s="174"/>
      <c r="C23" s="235">
        <f t="shared" si="3"/>
        <v>43954</v>
      </c>
      <c r="D23" s="19" t="s">
        <v>44</v>
      </c>
      <c r="E23" s="280"/>
      <c r="F23" s="281"/>
      <c r="G23" s="282"/>
      <c r="H23" s="283"/>
      <c r="I23" s="280"/>
      <c r="J23" s="281"/>
      <c r="K23" s="284"/>
      <c r="L23" s="285"/>
      <c r="M23" s="42">
        <f t="shared" si="1"/>
        <v>0</v>
      </c>
      <c r="N23" s="26"/>
      <c r="O23" s="42">
        <f t="shared" si="2"/>
        <v>0</v>
      </c>
      <c r="P23" s="26"/>
      <c r="Q23" s="26"/>
      <c r="R23" s="197" t="str">
        <f t="shared" si="0"/>
        <v/>
      </c>
      <c r="T23" s="92"/>
      <c r="U23" s="93"/>
      <c r="V23" s="106"/>
      <c r="W23" s="105" t="s">
        <v>24</v>
      </c>
      <c r="X23" s="106" t="s">
        <v>33</v>
      </c>
      <c r="Y23" s="106"/>
      <c r="Z23" s="107"/>
      <c r="AA23" s="170"/>
    </row>
    <row r="24" spans="2:27" s="28" customFormat="1" ht="16.899999999999999" customHeight="1" x14ac:dyDescent="0.25">
      <c r="B24" s="187"/>
      <c r="C24" s="236"/>
      <c r="D24" s="39" t="s">
        <v>50</v>
      </c>
      <c r="E24" s="287"/>
      <c r="F24" s="288"/>
      <c r="G24" s="289"/>
      <c r="H24" s="290"/>
      <c r="I24" s="287"/>
      <c r="J24" s="288"/>
      <c r="K24" s="291"/>
      <c r="L24" s="292"/>
      <c r="M24" s="161"/>
      <c r="N24" s="45"/>
      <c r="O24" s="40">
        <f>SUM(O17:O23)</f>
        <v>0</v>
      </c>
      <c r="P24" s="61"/>
      <c r="Q24" s="40">
        <f>SUM(Q17:Q23)</f>
        <v>0</v>
      </c>
      <c r="R24" s="40">
        <f>SUM(O24-G$7)+Q24</f>
        <v>0</v>
      </c>
      <c r="S24" s="62"/>
      <c r="T24" s="88"/>
      <c r="U24" s="89"/>
      <c r="V24" s="113"/>
      <c r="W24" s="105" t="s">
        <v>55</v>
      </c>
      <c r="X24" s="106" t="s">
        <v>53</v>
      </c>
      <c r="Y24" s="106"/>
      <c r="Z24" s="107"/>
      <c r="AA24" s="175"/>
    </row>
    <row r="25" spans="2:27" ht="16.899999999999999" customHeight="1" x14ac:dyDescent="0.25">
      <c r="B25" s="174"/>
      <c r="C25" s="235"/>
      <c r="D25" s="19"/>
      <c r="E25" s="280"/>
      <c r="F25" s="281"/>
      <c r="G25" s="282"/>
      <c r="H25" s="283"/>
      <c r="I25" s="280"/>
      <c r="J25" s="281"/>
      <c r="K25" s="284"/>
      <c r="L25" s="285"/>
      <c r="M25" s="42"/>
      <c r="N25" s="41"/>
      <c r="O25" s="42"/>
      <c r="P25" s="69"/>
      <c r="Q25" s="69"/>
      <c r="R25" s="41"/>
      <c r="S25" s="27"/>
      <c r="T25" s="94"/>
      <c r="U25" s="95"/>
      <c r="V25" s="106"/>
      <c r="W25" s="105" t="s">
        <v>62</v>
      </c>
      <c r="X25" s="106" t="s">
        <v>49</v>
      </c>
      <c r="Y25" s="113"/>
      <c r="Z25" s="115"/>
      <c r="AA25" s="170"/>
    </row>
    <row r="26" spans="2:27" ht="16.899999999999999" customHeight="1" thickBot="1" x14ac:dyDescent="0.3">
      <c r="B26" s="174"/>
      <c r="C26" s="235">
        <f>C23+1</f>
        <v>43955</v>
      </c>
      <c r="D26" s="19" t="s">
        <v>45</v>
      </c>
      <c r="E26" s="280"/>
      <c r="F26" s="281"/>
      <c r="G26" s="282"/>
      <c r="H26" s="283"/>
      <c r="I26" s="280"/>
      <c r="J26" s="281"/>
      <c r="K26" s="284"/>
      <c r="L26" s="285"/>
      <c r="M26" s="42">
        <f t="shared" ref="M26:M32" si="4">((TIME(G26,H26,0)-TIME(E26,F26,0))+(TIME(K26,L26,0)-TIME(I26,J26,0)))*24</f>
        <v>0</v>
      </c>
      <c r="N26" s="286"/>
      <c r="O26" s="42">
        <f t="shared" ref="O26:O31" si="5">SUM(M26-N26)</f>
        <v>0</v>
      </c>
      <c r="P26" s="26"/>
      <c r="Q26" s="26"/>
      <c r="R26" s="197" t="str">
        <f t="shared" ref="R26:R32" si="6">IF(P26="TOIL", "Use TOIL column  →         ", IF(P26="F", "Use Flexi column →         ", IF(P26="UP", "Leave blank                      ",  "")))</f>
        <v/>
      </c>
      <c r="T26" s="92"/>
      <c r="U26" s="93"/>
      <c r="V26" s="106"/>
      <c r="W26" s="122"/>
      <c r="X26" s="120"/>
      <c r="Y26" s="120"/>
      <c r="Z26" s="121"/>
      <c r="AA26" s="170"/>
    </row>
    <row r="27" spans="2:27" ht="16.899999999999999" customHeight="1" thickBot="1" x14ac:dyDescent="0.3">
      <c r="B27" s="174"/>
      <c r="C27" s="235">
        <f>C26+1</f>
        <v>43956</v>
      </c>
      <c r="D27" s="19" t="s">
        <v>46</v>
      </c>
      <c r="E27" s="280"/>
      <c r="F27" s="281"/>
      <c r="G27" s="282"/>
      <c r="H27" s="283"/>
      <c r="I27" s="280"/>
      <c r="J27" s="281"/>
      <c r="K27" s="284"/>
      <c r="L27" s="285"/>
      <c r="M27" s="42">
        <f t="shared" si="4"/>
        <v>0</v>
      </c>
      <c r="N27" s="286"/>
      <c r="O27" s="42">
        <f t="shared" si="5"/>
        <v>0</v>
      </c>
      <c r="P27" s="26"/>
      <c r="Q27" s="26"/>
      <c r="R27" s="197" t="str">
        <f t="shared" si="6"/>
        <v/>
      </c>
      <c r="T27" s="92"/>
      <c r="U27" s="93"/>
      <c r="V27" s="106"/>
      <c r="W27" s="106"/>
      <c r="X27" s="106"/>
      <c r="Y27" s="106"/>
      <c r="Z27" s="106"/>
      <c r="AA27" s="170"/>
    </row>
    <row r="28" spans="2:27" ht="16.899999999999999" customHeight="1" x14ac:dyDescent="0.25">
      <c r="B28" s="174"/>
      <c r="C28" s="235">
        <f t="shared" ref="C28:C32" si="7">C27+1</f>
        <v>43957</v>
      </c>
      <c r="D28" s="19" t="s">
        <v>47</v>
      </c>
      <c r="E28" s="280"/>
      <c r="F28" s="281"/>
      <c r="G28" s="282"/>
      <c r="H28" s="283"/>
      <c r="I28" s="280"/>
      <c r="J28" s="281"/>
      <c r="K28" s="284"/>
      <c r="L28" s="285"/>
      <c r="M28" s="42">
        <f t="shared" si="4"/>
        <v>0</v>
      </c>
      <c r="N28" s="286"/>
      <c r="O28" s="42">
        <f t="shared" si="5"/>
        <v>0</v>
      </c>
      <c r="P28" s="26"/>
      <c r="Q28" s="26"/>
      <c r="R28" s="197" t="str">
        <f t="shared" si="6"/>
        <v/>
      </c>
      <c r="T28" s="92"/>
      <c r="U28" s="93"/>
      <c r="V28" s="106"/>
      <c r="W28" s="102"/>
      <c r="X28" s="103"/>
      <c r="Y28" s="103"/>
      <c r="Z28" s="104"/>
      <c r="AA28" s="170"/>
    </row>
    <row r="29" spans="2:27" ht="16.899999999999999" customHeight="1" x14ac:dyDescent="0.25">
      <c r="B29" s="174"/>
      <c r="C29" s="235">
        <f t="shared" si="7"/>
        <v>43958</v>
      </c>
      <c r="D29" s="19" t="s">
        <v>48</v>
      </c>
      <c r="E29" s="280"/>
      <c r="F29" s="281"/>
      <c r="G29" s="282"/>
      <c r="H29" s="283"/>
      <c r="I29" s="280"/>
      <c r="J29" s="281"/>
      <c r="K29" s="284"/>
      <c r="L29" s="285"/>
      <c r="M29" s="42">
        <f t="shared" si="4"/>
        <v>0</v>
      </c>
      <c r="N29" s="286"/>
      <c r="O29" s="42">
        <f t="shared" si="5"/>
        <v>0</v>
      </c>
      <c r="P29" s="26"/>
      <c r="Q29" s="26"/>
      <c r="R29" s="197" t="str">
        <f t="shared" si="6"/>
        <v/>
      </c>
      <c r="T29" s="92"/>
      <c r="U29" s="93"/>
      <c r="V29" s="106"/>
      <c r="W29" s="105"/>
      <c r="X29" s="106"/>
      <c r="Y29" s="106"/>
      <c r="Z29" s="107"/>
      <c r="AA29" s="170"/>
    </row>
    <row r="30" spans="2:27" ht="16.899999999999999" customHeight="1" x14ac:dyDescent="0.25">
      <c r="B30" s="174"/>
      <c r="C30" s="235">
        <f t="shared" si="7"/>
        <v>43959</v>
      </c>
      <c r="D30" s="19" t="s">
        <v>42</v>
      </c>
      <c r="E30" s="280"/>
      <c r="F30" s="281"/>
      <c r="G30" s="282"/>
      <c r="H30" s="283"/>
      <c r="I30" s="280"/>
      <c r="J30" s="281"/>
      <c r="K30" s="284"/>
      <c r="L30" s="285"/>
      <c r="M30" s="42">
        <f t="shared" si="4"/>
        <v>0</v>
      </c>
      <c r="N30" s="286"/>
      <c r="O30" s="42">
        <f t="shared" si="5"/>
        <v>0</v>
      </c>
      <c r="P30" s="26"/>
      <c r="Q30" s="26"/>
      <c r="R30" s="197" t="str">
        <f t="shared" si="6"/>
        <v/>
      </c>
      <c r="T30" s="92"/>
      <c r="U30" s="93"/>
      <c r="V30" s="106"/>
      <c r="W30" s="108"/>
      <c r="X30" s="106"/>
      <c r="Y30" s="106"/>
      <c r="Z30" s="107"/>
      <c r="AA30" s="170"/>
    </row>
    <row r="31" spans="2:27" ht="16.899999999999999" customHeight="1" x14ac:dyDescent="0.25">
      <c r="B31" s="174"/>
      <c r="C31" s="235">
        <f t="shared" si="7"/>
        <v>43960</v>
      </c>
      <c r="D31" s="19" t="s">
        <v>43</v>
      </c>
      <c r="E31" s="280"/>
      <c r="F31" s="281"/>
      <c r="G31" s="282"/>
      <c r="H31" s="283"/>
      <c r="I31" s="280"/>
      <c r="J31" s="281"/>
      <c r="K31" s="284"/>
      <c r="L31" s="285"/>
      <c r="M31" s="42">
        <f t="shared" si="4"/>
        <v>0</v>
      </c>
      <c r="N31" s="26"/>
      <c r="O31" s="42">
        <f t="shared" si="5"/>
        <v>0</v>
      </c>
      <c r="P31" s="26"/>
      <c r="Q31" s="26"/>
      <c r="R31" s="197" t="str">
        <f t="shared" si="6"/>
        <v/>
      </c>
      <c r="T31" s="92"/>
      <c r="U31" s="93"/>
      <c r="V31" s="106"/>
      <c r="W31" s="109" t="s">
        <v>38</v>
      </c>
      <c r="X31" s="110"/>
      <c r="Y31" s="111"/>
      <c r="Z31" s="107"/>
      <c r="AA31" s="170"/>
    </row>
    <row r="32" spans="2:27" ht="16.899999999999999" customHeight="1" x14ac:dyDescent="0.25">
      <c r="B32" s="174"/>
      <c r="C32" s="235">
        <f t="shared" si="7"/>
        <v>43961</v>
      </c>
      <c r="D32" s="19" t="s">
        <v>44</v>
      </c>
      <c r="E32" s="280"/>
      <c r="F32" s="281"/>
      <c r="G32" s="282"/>
      <c r="H32" s="283"/>
      <c r="I32" s="280"/>
      <c r="J32" s="281"/>
      <c r="K32" s="284"/>
      <c r="L32" s="285"/>
      <c r="M32" s="42">
        <f t="shared" si="4"/>
        <v>0</v>
      </c>
      <c r="N32" s="26"/>
      <c r="O32" s="42">
        <f>M32</f>
        <v>0</v>
      </c>
      <c r="P32" s="26"/>
      <c r="Q32" s="26"/>
      <c r="R32" s="197" t="str">
        <f t="shared" si="6"/>
        <v/>
      </c>
      <c r="T32" s="92"/>
      <c r="U32" s="93"/>
      <c r="V32" s="106"/>
      <c r="W32" s="109" t="s">
        <v>25</v>
      </c>
      <c r="X32" s="110"/>
      <c r="Y32" s="111"/>
      <c r="Z32" s="107"/>
      <c r="AA32" s="170"/>
    </row>
    <row r="33" spans="2:27" s="28" customFormat="1" ht="16.899999999999999" customHeight="1" thickBot="1" x14ac:dyDescent="0.3">
      <c r="B33" s="187"/>
      <c r="C33" s="236"/>
      <c r="D33" s="39" t="s">
        <v>50</v>
      </c>
      <c r="E33" s="287"/>
      <c r="F33" s="288"/>
      <c r="G33" s="289"/>
      <c r="H33" s="290"/>
      <c r="I33" s="287"/>
      <c r="J33" s="288"/>
      <c r="K33" s="291"/>
      <c r="L33" s="292"/>
      <c r="M33" s="161"/>
      <c r="N33" s="45"/>
      <c r="O33" s="40">
        <f>SUM(O26:O32)</f>
        <v>0</v>
      </c>
      <c r="P33" s="70"/>
      <c r="Q33" s="40">
        <f>SUM(Q26:Q32)</f>
        <v>0</v>
      </c>
      <c r="R33" s="40">
        <f>SUM(O33-G$7)+Q33</f>
        <v>0</v>
      </c>
      <c r="S33" s="62"/>
      <c r="T33" s="88"/>
      <c r="U33" s="89"/>
      <c r="V33" s="113"/>
      <c r="W33" s="112"/>
      <c r="X33" s="113"/>
      <c r="Y33" s="114"/>
      <c r="Z33" s="115"/>
      <c r="AA33" s="175"/>
    </row>
    <row r="34" spans="2:27" ht="16.899999999999999" customHeight="1" x14ac:dyDescent="0.25">
      <c r="B34" s="174"/>
      <c r="C34" s="235"/>
      <c r="D34" s="19"/>
      <c r="E34" s="280"/>
      <c r="F34" s="281"/>
      <c r="G34" s="282"/>
      <c r="H34" s="283"/>
      <c r="I34" s="280"/>
      <c r="J34" s="281"/>
      <c r="K34" s="284"/>
      <c r="L34" s="285"/>
      <c r="M34" s="42"/>
      <c r="N34" s="41"/>
      <c r="O34" s="42"/>
      <c r="P34" s="71"/>
      <c r="Q34" s="71"/>
      <c r="R34" s="41"/>
      <c r="S34" s="27"/>
      <c r="T34" s="96"/>
      <c r="U34" s="95"/>
      <c r="V34" s="106"/>
      <c r="W34" s="108"/>
      <c r="X34" s="116" t="s">
        <v>84</v>
      </c>
      <c r="Y34" s="353"/>
      <c r="Z34" s="354"/>
      <c r="AA34" s="170"/>
    </row>
    <row r="35" spans="2:27" ht="16.899999999999999" customHeight="1" thickBot="1" x14ac:dyDescent="0.3">
      <c r="B35" s="174"/>
      <c r="C35" s="235">
        <f>C32+1</f>
        <v>43962</v>
      </c>
      <c r="D35" s="19" t="s">
        <v>45</v>
      </c>
      <c r="E35" s="280"/>
      <c r="F35" s="281"/>
      <c r="G35" s="282"/>
      <c r="H35" s="283"/>
      <c r="I35" s="280"/>
      <c r="J35" s="281"/>
      <c r="K35" s="284"/>
      <c r="L35" s="285"/>
      <c r="M35" s="42">
        <f t="shared" ref="M35:M41" si="8">((TIME(G35,H35,0)-TIME(E35,F35,0))+(TIME(K35,L35,0)-TIME(I35,J35,0)))*24</f>
        <v>0</v>
      </c>
      <c r="N35" s="286"/>
      <c r="O35" s="42">
        <f t="shared" ref="O35:O41" si="9">SUM(M35-N35)</f>
        <v>0</v>
      </c>
      <c r="P35" s="26"/>
      <c r="Q35" s="26"/>
      <c r="R35" s="197" t="str">
        <f t="shared" ref="R35:R41" si="10">IF(P35="TOIL", "Use TOIL column  →         ", IF(P35="F", "Use Flexi column →         ", IF(P35="UP", "Leave blank                      ",  "")))</f>
        <v/>
      </c>
      <c r="T35" s="92"/>
      <c r="U35" s="93"/>
      <c r="V35" s="106"/>
      <c r="W35" s="109"/>
      <c r="X35" s="117" t="s">
        <v>85</v>
      </c>
      <c r="Y35" s="355"/>
      <c r="Z35" s="356"/>
      <c r="AA35" s="170"/>
    </row>
    <row r="36" spans="2:27" ht="16.899999999999999" customHeight="1" thickBot="1" x14ac:dyDescent="0.3">
      <c r="B36" s="174"/>
      <c r="C36" s="235">
        <f>C35+1</f>
        <v>43963</v>
      </c>
      <c r="D36" s="19" t="s">
        <v>46</v>
      </c>
      <c r="E36" s="280"/>
      <c r="F36" s="281"/>
      <c r="G36" s="282"/>
      <c r="H36" s="283"/>
      <c r="I36" s="280"/>
      <c r="J36" s="281"/>
      <c r="K36" s="284"/>
      <c r="L36" s="285"/>
      <c r="M36" s="42">
        <f t="shared" si="8"/>
        <v>0</v>
      </c>
      <c r="N36" s="286"/>
      <c r="O36" s="42">
        <f t="shared" si="9"/>
        <v>0</v>
      </c>
      <c r="P36" s="26"/>
      <c r="Q36" s="26"/>
      <c r="R36" s="197" t="str">
        <f t="shared" si="10"/>
        <v/>
      </c>
      <c r="T36" s="92"/>
      <c r="U36" s="93"/>
      <c r="V36" s="106"/>
      <c r="W36" s="108"/>
      <c r="X36" s="106"/>
      <c r="Y36" s="111"/>
      <c r="Z36" s="107"/>
      <c r="AA36" s="170"/>
    </row>
    <row r="37" spans="2:27" ht="16.899999999999999" customHeight="1" x14ac:dyDescent="0.25">
      <c r="B37" s="174"/>
      <c r="C37" s="235">
        <f t="shared" ref="C37:C41" si="11">C36+1</f>
        <v>43964</v>
      </c>
      <c r="D37" s="19" t="s">
        <v>47</v>
      </c>
      <c r="E37" s="280"/>
      <c r="F37" s="281"/>
      <c r="G37" s="282"/>
      <c r="H37" s="283"/>
      <c r="I37" s="280"/>
      <c r="J37" s="281"/>
      <c r="K37" s="284"/>
      <c r="L37" s="285"/>
      <c r="M37" s="42">
        <f t="shared" si="8"/>
        <v>0</v>
      </c>
      <c r="N37" s="286"/>
      <c r="O37" s="42">
        <f t="shared" si="9"/>
        <v>0</v>
      </c>
      <c r="P37" s="26"/>
      <c r="Q37" s="26"/>
      <c r="R37" s="197" t="str">
        <f t="shared" si="10"/>
        <v/>
      </c>
      <c r="T37" s="92"/>
      <c r="U37" s="93"/>
      <c r="V37" s="106"/>
      <c r="W37" s="109"/>
      <c r="X37" s="116" t="s">
        <v>86</v>
      </c>
      <c r="Y37" s="345"/>
      <c r="Z37" s="346"/>
      <c r="AA37" s="170"/>
    </row>
    <row r="38" spans="2:27" ht="16.899999999999999" customHeight="1" thickBot="1" x14ac:dyDescent="0.3">
      <c r="B38" s="174"/>
      <c r="C38" s="235">
        <f t="shared" si="11"/>
        <v>43965</v>
      </c>
      <c r="D38" s="19" t="s">
        <v>48</v>
      </c>
      <c r="E38" s="280"/>
      <c r="F38" s="281"/>
      <c r="G38" s="282"/>
      <c r="H38" s="283"/>
      <c r="I38" s="280"/>
      <c r="J38" s="281"/>
      <c r="K38" s="284"/>
      <c r="L38" s="285"/>
      <c r="M38" s="42">
        <f t="shared" si="8"/>
        <v>0</v>
      </c>
      <c r="N38" s="286"/>
      <c r="O38" s="42">
        <f t="shared" si="9"/>
        <v>0</v>
      </c>
      <c r="P38" s="26"/>
      <c r="Q38" s="26"/>
      <c r="R38" s="197" t="str">
        <f t="shared" si="10"/>
        <v/>
      </c>
      <c r="T38" s="92"/>
      <c r="U38" s="93"/>
      <c r="V38" s="106"/>
      <c r="W38" s="105"/>
      <c r="X38" s="106"/>
      <c r="Y38" s="347"/>
      <c r="Z38" s="348"/>
      <c r="AA38" s="170"/>
    </row>
    <row r="39" spans="2:27" ht="16.899999999999999" customHeight="1" x14ac:dyDescent="0.25">
      <c r="B39" s="174"/>
      <c r="C39" s="235">
        <f t="shared" si="11"/>
        <v>43966</v>
      </c>
      <c r="D39" s="19" t="s">
        <v>42</v>
      </c>
      <c r="E39" s="280"/>
      <c r="F39" s="281"/>
      <c r="G39" s="282"/>
      <c r="H39" s="283"/>
      <c r="I39" s="280"/>
      <c r="J39" s="281"/>
      <c r="K39" s="284"/>
      <c r="L39" s="285"/>
      <c r="M39" s="42">
        <f t="shared" si="8"/>
        <v>0</v>
      </c>
      <c r="N39" s="286"/>
      <c r="O39" s="42">
        <f t="shared" si="9"/>
        <v>0</v>
      </c>
      <c r="P39" s="26"/>
      <c r="Q39" s="26"/>
      <c r="R39" s="197" t="str">
        <f t="shared" si="10"/>
        <v/>
      </c>
      <c r="T39" s="92"/>
      <c r="U39" s="93"/>
      <c r="V39" s="106"/>
      <c r="W39" s="109"/>
      <c r="X39" s="106"/>
      <c r="Y39" s="111"/>
      <c r="Z39" s="104"/>
      <c r="AA39" s="170"/>
    </row>
    <row r="40" spans="2:27" ht="16.899999999999999" customHeight="1" x14ac:dyDescent="0.25">
      <c r="B40" s="174"/>
      <c r="C40" s="235">
        <f t="shared" si="11"/>
        <v>43967</v>
      </c>
      <c r="D40" s="19" t="s">
        <v>43</v>
      </c>
      <c r="E40" s="280"/>
      <c r="F40" s="281"/>
      <c r="G40" s="282"/>
      <c r="H40" s="283"/>
      <c r="I40" s="280"/>
      <c r="J40" s="281"/>
      <c r="K40" s="284"/>
      <c r="L40" s="285"/>
      <c r="M40" s="42">
        <f t="shared" si="8"/>
        <v>0</v>
      </c>
      <c r="N40" s="26"/>
      <c r="O40" s="42">
        <f t="shared" si="9"/>
        <v>0</v>
      </c>
      <c r="P40" s="26"/>
      <c r="Q40" s="26"/>
      <c r="R40" s="197" t="str">
        <f t="shared" si="10"/>
        <v/>
      </c>
      <c r="T40" s="92"/>
      <c r="U40" s="93"/>
      <c r="V40" s="106"/>
      <c r="W40" s="108"/>
      <c r="X40" s="106"/>
      <c r="Y40" s="106"/>
      <c r="Z40" s="107"/>
      <c r="AA40" s="170"/>
    </row>
    <row r="41" spans="2:27" ht="16.899999999999999" customHeight="1" thickBot="1" x14ac:dyDescent="0.3">
      <c r="B41" s="174"/>
      <c r="C41" s="235">
        <f t="shared" si="11"/>
        <v>43968</v>
      </c>
      <c r="D41" s="19" t="s">
        <v>44</v>
      </c>
      <c r="E41" s="280"/>
      <c r="F41" s="281"/>
      <c r="G41" s="282"/>
      <c r="H41" s="283"/>
      <c r="I41" s="280"/>
      <c r="J41" s="281"/>
      <c r="K41" s="284"/>
      <c r="L41" s="285"/>
      <c r="M41" s="42">
        <f t="shared" si="8"/>
        <v>0</v>
      </c>
      <c r="N41" s="26"/>
      <c r="O41" s="42">
        <f t="shared" si="9"/>
        <v>0</v>
      </c>
      <c r="P41" s="26"/>
      <c r="Q41" s="26"/>
      <c r="R41" s="197" t="str">
        <f t="shared" si="10"/>
        <v/>
      </c>
      <c r="T41" s="92"/>
      <c r="U41" s="93"/>
      <c r="V41" s="106"/>
      <c r="W41" s="108"/>
      <c r="X41" s="106"/>
      <c r="Y41" s="106"/>
      <c r="Z41" s="107"/>
      <c r="AA41" s="170"/>
    </row>
    <row r="42" spans="2:27" s="28" customFormat="1" ht="16.899999999999999" customHeight="1" x14ac:dyDescent="0.25">
      <c r="B42" s="187"/>
      <c r="C42" s="236"/>
      <c r="D42" s="39" t="s">
        <v>50</v>
      </c>
      <c r="E42" s="287"/>
      <c r="F42" s="288"/>
      <c r="G42" s="289"/>
      <c r="H42" s="290"/>
      <c r="I42" s="287"/>
      <c r="J42" s="288"/>
      <c r="K42" s="291"/>
      <c r="L42" s="292"/>
      <c r="M42" s="161"/>
      <c r="N42" s="45"/>
      <c r="O42" s="40">
        <f>SUM(O35:O41)</f>
        <v>0</v>
      </c>
      <c r="P42" s="70"/>
      <c r="Q42" s="40">
        <f>SUM(Q35:Q41)</f>
        <v>0</v>
      </c>
      <c r="R42" s="40">
        <f>SUM(O42-G$7)+Q42</f>
        <v>0</v>
      </c>
      <c r="S42" s="62"/>
      <c r="T42" s="88"/>
      <c r="U42" s="89"/>
      <c r="V42" s="113"/>
      <c r="W42" s="112"/>
      <c r="X42" s="116" t="s">
        <v>82</v>
      </c>
      <c r="Y42" s="357"/>
      <c r="Z42" s="358"/>
      <c r="AA42" s="175"/>
    </row>
    <row r="43" spans="2:27" ht="16.899999999999999" customHeight="1" thickBot="1" x14ac:dyDescent="0.3">
      <c r="B43" s="174"/>
      <c r="C43" s="235"/>
      <c r="D43" s="19"/>
      <c r="E43" s="280"/>
      <c r="F43" s="281"/>
      <c r="G43" s="282"/>
      <c r="H43" s="283"/>
      <c r="I43" s="280"/>
      <c r="J43" s="281"/>
      <c r="K43" s="284"/>
      <c r="L43" s="285"/>
      <c r="M43" s="42"/>
      <c r="N43" s="41"/>
      <c r="O43" s="42"/>
      <c r="P43" s="71"/>
      <c r="Q43" s="71"/>
      <c r="R43" s="41"/>
      <c r="S43" s="27"/>
      <c r="T43" s="96"/>
      <c r="U43" s="95"/>
      <c r="V43" s="106"/>
      <c r="W43" s="108"/>
      <c r="X43" s="118" t="s">
        <v>83</v>
      </c>
      <c r="Y43" s="359"/>
      <c r="Z43" s="360"/>
      <c r="AA43" s="170"/>
    </row>
    <row r="44" spans="2:27" ht="16.899999999999999" customHeight="1" thickBot="1" x14ac:dyDescent="0.3">
      <c r="B44" s="174"/>
      <c r="C44" s="235">
        <f>C41+1</f>
        <v>43969</v>
      </c>
      <c r="D44" s="19" t="s">
        <v>45</v>
      </c>
      <c r="E44" s="280"/>
      <c r="F44" s="281"/>
      <c r="G44" s="282"/>
      <c r="H44" s="283"/>
      <c r="I44" s="280"/>
      <c r="J44" s="281"/>
      <c r="K44" s="284"/>
      <c r="L44" s="285"/>
      <c r="M44" s="42">
        <f t="shared" ref="M44:M50" si="12">((TIME(G44,H44,0)-TIME(E44,F44,0))+(TIME(K44,L44,0)-TIME(I44,J44,0)))*24</f>
        <v>0</v>
      </c>
      <c r="N44" s="286"/>
      <c r="O44" s="42">
        <f t="shared" ref="O44:O50" si="13">SUM(M44-N44)</f>
        <v>0</v>
      </c>
      <c r="P44" s="26"/>
      <c r="Q44" s="26"/>
      <c r="R44" s="197" t="str">
        <f t="shared" ref="R44:R50" si="14">IF(P44="TOIL", "Use TOIL column  →         ", IF(P44="F", "Use Flexi column →         ", IF(P44="UP", "Leave blank                      ",  "")))</f>
        <v/>
      </c>
      <c r="T44" s="92"/>
      <c r="U44" s="93"/>
      <c r="V44" s="106"/>
      <c r="W44" s="108"/>
      <c r="X44" s="106"/>
      <c r="Y44" s="106"/>
      <c r="Z44" s="107"/>
      <c r="AA44" s="170"/>
    </row>
    <row r="45" spans="2:27" ht="16.899999999999999" customHeight="1" x14ac:dyDescent="0.25">
      <c r="B45" s="174"/>
      <c r="C45" s="235">
        <f>C44+1</f>
        <v>43970</v>
      </c>
      <c r="D45" s="19" t="s">
        <v>46</v>
      </c>
      <c r="E45" s="280"/>
      <c r="F45" s="281"/>
      <c r="G45" s="282"/>
      <c r="H45" s="283"/>
      <c r="I45" s="280"/>
      <c r="J45" s="281"/>
      <c r="K45" s="284"/>
      <c r="L45" s="285"/>
      <c r="M45" s="42">
        <f t="shared" si="12"/>
        <v>0</v>
      </c>
      <c r="N45" s="286"/>
      <c r="O45" s="42">
        <f t="shared" si="13"/>
        <v>0</v>
      </c>
      <c r="P45" s="26"/>
      <c r="Q45" s="26"/>
      <c r="R45" s="197" t="str">
        <f t="shared" si="14"/>
        <v/>
      </c>
      <c r="T45" s="92"/>
      <c r="U45" s="93"/>
      <c r="V45" s="106"/>
      <c r="W45" s="109"/>
      <c r="X45" s="116" t="s">
        <v>86</v>
      </c>
      <c r="Y45" s="345"/>
      <c r="Z45" s="346"/>
      <c r="AA45" s="170"/>
    </row>
    <row r="46" spans="2:27" ht="16.899999999999999" customHeight="1" thickBot="1" x14ac:dyDescent="0.3">
      <c r="B46" s="174"/>
      <c r="C46" s="235">
        <f t="shared" ref="C46:C50" si="15">C45+1</f>
        <v>43971</v>
      </c>
      <c r="D46" s="19" t="s">
        <v>47</v>
      </c>
      <c r="E46" s="280"/>
      <c r="F46" s="281"/>
      <c r="G46" s="282"/>
      <c r="H46" s="283"/>
      <c r="I46" s="280"/>
      <c r="J46" s="281"/>
      <c r="K46" s="284"/>
      <c r="L46" s="285"/>
      <c r="M46" s="42">
        <f t="shared" si="12"/>
        <v>0</v>
      </c>
      <c r="N46" s="286"/>
      <c r="O46" s="42">
        <f t="shared" si="13"/>
        <v>0</v>
      </c>
      <c r="P46" s="26"/>
      <c r="Q46" s="26"/>
      <c r="R46" s="197" t="str">
        <f t="shared" si="14"/>
        <v/>
      </c>
      <c r="T46" s="92"/>
      <c r="U46" s="93"/>
      <c r="V46" s="106"/>
      <c r="W46" s="108"/>
      <c r="X46" s="106"/>
      <c r="Y46" s="347"/>
      <c r="Z46" s="348"/>
      <c r="AA46" s="170"/>
    </row>
    <row r="47" spans="2:27" ht="16.899999999999999" customHeight="1" thickBot="1" x14ac:dyDescent="0.3">
      <c r="B47" s="174"/>
      <c r="C47" s="235">
        <f t="shared" si="15"/>
        <v>43972</v>
      </c>
      <c r="D47" s="19" t="s">
        <v>48</v>
      </c>
      <c r="E47" s="280"/>
      <c r="F47" s="281"/>
      <c r="G47" s="282"/>
      <c r="H47" s="283"/>
      <c r="I47" s="280"/>
      <c r="J47" s="281"/>
      <c r="K47" s="284"/>
      <c r="L47" s="285"/>
      <c r="M47" s="42">
        <f t="shared" si="12"/>
        <v>0</v>
      </c>
      <c r="N47" s="286"/>
      <c r="O47" s="42">
        <f t="shared" si="13"/>
        <v>0</v>
      </c>
      <c r="P47" s="26"/>
      <c r="Q47" s="26"/>
      <c r="R47" s="197" t="str">
        <f t="shared" si="14"/>
        <v/>
      </c>
      <c r="T47" s="92"/>
      <c r="U47" s="93"/>
      <c r="V47" s="106"/>
      <c r="W47" s="119"/>
      <c r="X47" s="120"/>
      <c r="Y47" s="120"/>
      <c r="Z47" s="121"/>
      <c r="AA47" s="170"/>
    </row>
    <row r="48" spans="2:27" ht="16.899999999999999" customHeight="1" x14ac:dyDescent="0.25">
      <c r="B48" s="174"/>
      <c r="C48" s="235">
        <f t="shared" si="15"/>
        <v>43973</v>
      </c>
      <c r="D48" s="19" t="s">
        <v>42</v>
      </c>
      <c r="E48" s="280"/>
      <c r="F48" s="281"/>
      <c r="G48" s="282"/>
      <c r="H48" s="283"/>
      <c r="I48" s="280"/>
      <c r="J48" s="281"/>
      <c r="K48" s="284"/>
      <c r="L48" s="285"/>
      <c r="M48" s="42">
        <f t="shared" si="12"/>
        <v>0</v>
      </c>
      <c r="N48" s="286"/>
      <c r="O48" s="42">
        <f t="shared" si="13"/>
        <v>0</v>
      </c>
      <c r="P48" s="26"/>
      <c r="Q48" s="26"/>
      <c r="R48" s="197" t="str">
        <f t="shared" si="14"/>
        <v/>
      </c>
      <c r="T48" s="92"/>
      <c r="U48" s="93"/>
      <c r="V48" s="106"/>
      <c r="W48" s="106"/>
      <c r="X48" s="106"/>
      <c r="Y48" s="106"/>
      <c r="Z48" s="106"/>
      <c r="AA48" s="170"/>
    </row>
    <row r="49" spans="2:27" ht="16.899999999999999" customHeight="1" x14ac:dyDescent="0.25">
      <c r="B49" s="174"/>
      <c r="C49" s="235">
        <f t="shared" si="15"/>
        <v>43974</v>
      </c>
      <c r="D49" s="19" t="s">
        <v>43</v>
      </c>
      <c r="E49" s="280"/>
      <c r="F49" s="281"/>
      <c r="G49" s="282"/>
      <c r="H49" s="283"/>
      <c r="I49" s="280"/>
      <c r="J49" s="281"/>
      <c r="K49" s="284"/>
      <c r="L49" s="285"/>
      <c r="M49" s="42">
        <f t="shared" si="12"/>
        <v>0</v>
      </c>
      <c r="N49" s="26"/>
      <c r="O49" s="42">
        <f t="shared" si="13"/>
        <v>0</v>
      </c>
      <c r="P49" s="26"/>
      <c r="Q49" s="26"/>
      <c r="R49" s="197" t="str">
        <f t="shared" si="14"/>
        <v/>
      </c>
      <c r="T49" s="92"/>
      <c r="U49" s="93"/>
      <c r="V49" s="106"/>
      <c r="W49" s="106"/>
      <c r="X49" s="106"/>
      <c r="Y49" s="106"/>
      <c r="Z49" s="106"/>
      <c r="AA49" s="170"/>
    </row>
    <row r="50" spans="2:27" ht="16.899999999999999" customHeight="1" x14ac:dyDescent="0.25">
      <c r="B50" s="174"/>
      <c r="C50" s="235">
        <f t="shared" si="15"/>
        <v>43975</v>
      </c>
      <c r="D50" s="19" t="s">
        <v>44</v>
      </c>
      <c r="E50" s="280"/>
      <c r="F50" s="281"/>
      <c r="G50" s="282"/>
      <c r="H50" s="283"/>
      <c r="I50" s="280"/>
      <c r="J50" s="281"/>
      <c r="K50" s="284"/>
      <c r="L50" s="285"/>
      <c r="M50" s="42">
        <f t="shared" si="12"/>
        <v>0</v>
      </c>
      <c r="N50" s="26"/>
      <c r="O50" s="42">
        <f t="shared" si="13"/>
        <v>0</v>
      </c>
      <c r="P50" s="26"/>
      <c r="Q50" s="26"/>
      <c r="R50" s="197" t="str">
        <f t="shared" si="14"/>
        <v/>
      </c>
      <c r="T50" s="92"/>
      <c r="U50" s="93"/>
      <c r="V50" s="106"/>
      <c r="W50" s="106"/>
      <c r="X50" s="201"/>
      <c r="Y50" s="201"/>
      <c r="Z50" s="106"/>
      <c r="AA50" s="170"/>
    </row>
    <row r="51" spans="2:27" s="28" customFormat="1" ht="16.899999999999999" customHeight="1" thickBot="1" x14ac:dyDescent="0.3">
      <c r="B51" s="187"/>
      <c r="C51" s="237"/>
      <c r="D51" s="38" t="s">
        <v>50</v>
      </c>
      <c r="E51" s="293"/>
      <c r="F51" s="294"/>
      <c r="G51" s="295"/>
      <c r="H51" s="296"/>
      <c r="I51" s="293"/>
      <c r="J51" s="294"/>
      <c r="K51" s="297"/>
      <c r="L51" s="298"/>
      <c r="M51" s="162"/>
      <c r="N51" s="46"/>
      <c r="O51" s="44">
        <f>SUM(O44:O50)</f>
        <v>0</v>
      </c>
      <c r="P51" s="85"/>
      <c r="Q51" s="40">
        <f>SUM(Q44:Q50)</f>
        <v>0</v>
      </c>
      <c r="R51" s="40">
        <f>SUM(O51-G$7)+Q51</f>
        <v>0</v>
      </c>
      <c r="S51" s="62"/>
      <c r="T51" s="88"/>
      <c r="U51" s="89"/>
      <c r="V51" s="113"/>
      <c r="W51" s="113"/>
      <c r="X51" s="198" t="s">
        <v>13</v>
      </c>
      <c r="Y51" s="200"/>
      <c r="Z51" s="113"/>
      <c r="AA51" s="175"/>
    </row>
    <row r="52" spans="2:27" ht="16.899999999999999" hidden="1" customHeight="1" x14ac:dyDescent="0.25">
      <c r="B52" s="174"/>
      <c r="C52" s="235"/>
      <c r="D52" s="19"/>
      <c r="E52" s="63"/>
      <c r="F52" s="64"/>
      <c r="G52" s="65"/>
      <c r="H52" s="66"/>
      <c r="I52" s="63"/>
      <c r="J52" s="64"/>
      <c r="K52" s="67"/>
      <c r="L52" s="68"/>
      <c r="M52" s="42"/>
      <c r="N52" s="41"/>
      <c r="O52" s="42"/>
      <c r="P52" s="41"/>
      <c r="Q52" s="41"/>
      <c r="R52" s="41"/>
      <c r="S52" s="27"/>
      <c r="T52" s="96"/>
      <c r="U52" s="95"/>
      <c r="V52" s="106"/>
      <c r="W52" s="106"/>
      <c r="X52" s="198" t="s">
        <v>14</v>
      </c>
      <c r="Y52" s="200">
        <f>SUMIF(P$17:P$59, "=C",Q$17:Q$59)</f>
        <v>0</v>
      </c>
      <c r="Z52" s="106"/>
      <c r="AA52" s="170"/>
    </row>
    <row r="53" spans="2:27" ht="16.899999999999999" hidden="1" customHeight="1" x14ac:dyDescent="0.25">
      <c r="B53" s="174"/>
      <c r="C53" s="235"/>
      <c r="D53" s="19"/>
      <c r="E53" s="63"/>
      <c r="F53" s="64"/>
      <c r="G53" s="65"/>
      <c r="H53" s="66"/>
      <c r="I53" s="63"/>
      <c r="J53" s="64"/>
      <c r="K53" s="67"/>
      <c r="L53" s="68"/>
      <c r="M53" s="42"/>
      <c r="N53" s="41"/>
      <c r="O53" s="42"/>
      <c r="P53" s="41"/>
      <c r="Q53" s="41"/>
      <c r="R53" s="197"/>
      <c r="S53" s="27"/>
      <c r="T53" s="230"/>
      <c r="U53" s="231"/>
      <c r="V53" s="106"/>
      <c r="W53" s="106"/>
      <c r="X53" s="198" t="s">
        <v>16</v>
      </c>
      <c r="Y53" s="200">
        <f>SUMIF(P$17:P$59, "=ST",Q$17:Q$59)</f>
        <v>0</v>
      </c>
      <c r="Z53" s="106"/>
      <c r="AA53" s="170"/>
    </row>
    <row r="54" spans="2:27" ht="16.899999999999999" hidden="1" customHeight="1" x14ac:dyDescent="0.25">
      <c r="B54" s="174"/>
      <c r="C54" s="235"/>
      <c r="D54" s="19"/>
      <c r="E54" s="63"/>
      <c r="F54" s="64"/>
      <c r="G54" s="65"/>
      <c r="H54" s="66"/>
      <c r="I54" s="63"/>
      <c r="J54" s="64"/>
      <c r="K54" s="67"/>
      <c r="L54" s="68"/>
      <c r="M54" s="42"/>
      <c r="N54" s="41"/>
      <c r="O54" s="42"/>
      <c r="P54" s="41"/>
      <c r="Q54" s="41"/>
      <c r="R54" s="197"/>
      <c r="S54" s="27"/>
      <c r="T54" s="230"/>
      <c r="U54" s="231"/>
      <c r="V54" s="106"/>
      <c r="W54" s="106"/>
      <c r="X54" s="198" t="s">
        <v>17</v>
      </c>
      <c r="Y54" s="200"/>
      <c r="Z54" s="106"/>
      <c r="AA54" s="170"/>
    </row>
    <row r="55" spans="2:27" ht="16.899999999999999" hidden="1" customHeight="1" x14ac:dyDescent="0.25">
      <c r="B55" s="174"/>
      <c r="C55" s="235"/>
      <c r="D55" s="19"/>
      <c r="E55" s="63"/>
      <c r="F55" s="64"/>
      <c r="G55" s="65"/>
      <c r="H55" s="66"/>
      <c r="I55" s="63"/>
      <c r="J55" s="64"/>
      <c r="K55" s="67"/>
      <c r="L55" s="68"/>
      <c r="M55" s="42"/>
      <c r="N55" s="41"/>
      <c r="O55" s="42"/>
      <c r="P55" s="41"/>
      <c r="Q55" s="41"/>
      <c r="R55" s="197"/>
      <c r="S55" s="27"/>
      <c r="T55" s="230"/>
      <c r="U55" s="231"/>
      <c r="V55" s="106"/>
      <c r="W55" s="106"/>
      <c r="X55" s="198" t="s">
        <v>18</v>
      </c>
      <c r="Y55" s="200">
        <f>SUMIF(P$17:P$59, "=TR",Q$17:Q$59)</f>
        <v>0</v>
      </c>
      <c r="Z55" s="106"/>
      <c r="AA55" s="170"/>
    </row>
    <row r="56" spans="2:27" ht="16.899999999999999" hidden="1" customHeight="1" x14ac:dyDescent="0.25">
      <c r="B56" s="174"/>
      <c r="C56" s="235"/>
      <c r="D56" s="19"/>
      <c r="E56" s="63"/>
      <c r="F56" s="64"/>
      <c r="G56" s="65"/>
      <c r="H56" s="66"/>
      <c r="I56" s="63"/>
      <c r="J56" s="64"/>
      <c r="K56" s="67"/>
      <c r="L56" s="68"/>
      <c r="M56" s="42"/>
      <c r="N56" s="41"/>
      <c r="O56" s="42"/>
      <c r="P56" s="41"/>
      <c r="Q56" s="41"/>
      <c r="R56" s="197"/>
      <c r="S56" s="27"/>
      <c r="T56" s="230"/>
      <c r="U56" s="231"/>
      <c r="V56" s="106"/>
      <c r="W56" s="106"/>
      <c r="X56" s="198" t="s">
        <v>20</v>
      </c>
      <c r="Y56" s="200">
        <f>SUMIF(P$17:P$59, "=O",Q$17:Q$59)</f>
        <v>0</v>
      </c>
      <c r="Z56" s="106"/>
      <c r="AA56" s="170"/>
    </row>
    <row r="57" spans="2:27" ht="16.899999999999999" hidden="1" customHeight="1" x14ac:dyDescent="0.25">
      <c r="B57" s="174"/>
      <c r="C57" s="235"/>
      <c r="D57" s="19"/>
      <c r="E57" s="63"/>
      <c r="F57" s="64"/>
      <c r="G57" s="65"/>
      <c r="H57" s="66"/>
      <c r="I57" s="63"/>
      <c r="J57" s="64"/>
      <c r="K57" s="67"/>
      <c r="L57" s="68"/>
      <c r="M57" s="42"/>
      <c r="N57" s="41"/>
      <c r="O57" s="42"/>
      <c r="P57" s="41"/>
      <c r="Q57" s="41"/>
      <c r="R57" s="197"/>
      <c r="S57" s="27"/>
      <c r="T57" s="230"/>
      <c r="U57" s="231"/>
      <c r="V57" s="106"/>
      <c r="W57" s="106"/>
      <c r="X57" s="198" t="s">
        <v>22</v>
      </c>
      <c r="Y57" s="200"/>
      <c r="Z57" s="106"/>
      <c r="AA57" s="170"/>
    </row>
    <row r="58" spans="2:27" ht="16.899999999999999" hidden="1" customHeight="1" x14ac:dyDescent="0.25">
      <c r="B58" s="174"/>
      <c r="C58" s="235"/>
      <c r="D58" s="19"/>
      <c r="E58" s="63"/>
      <c r="F58" s="64"/>
      <c r="G58" s="65"/>
      <c r="H58" s="66"/>
      <c r="I58" s="63"/>
      <c r="J58" s="64"/>
      <c r="K58" s="67"/>
      <c r="L58" s="68"/>
      <c r="M58" s="42"/>
      <c r="N58" s="41"/>
      <c r="O58" s="42"/>
      <c r="P58" s="41"/>
      <c r="Q58" s="41"/>
      <c r="R58" s="197"/>
      <c r="S58" s="27"/>
      <c r="T58" s="230"/>
      <c r="U58" s="231"/>
      <c r="V58" s="106"/>
      <c r="W58" s="106"/>
      <c r="X58" s="198" t="s">
        <v>24</v>
      </c>
      <c r="Y58" s="200">
        <f>SUMIF(P$17:P$59, "=WH",Q$17:Q$59)</f>
        <v>0</v>
      </c>
      <c r="Z58" s="106"/>
      <c r="AA58" s="170"/>
    </row>
    <row r="59" spans="2:27" ht="16.899999999999999" hidden="1" customHeight="1" x14ac:dyDescent="0.25">
      <c r="B59" s="174"/>
      <c r="C59" s="235"/>
      <c r="D59" s="19"/>
      <c r="E59" s="63"/>
      <c r="F59" s="64"/>
      <c r="G59" s="65"/>
      <c r="H59" s="66"/>
      <c r="I59" s="63"/>
      <c r="J59" s="64"/>
      <c r="K59" s="67"/>
      <c r="L59" s="68"/>
      <c r="M59" s="42"/>
      <c r="N59" s="41"/>
      <c r="O59" s="42"/>
      <c r="P59" s="41"/>
      <c r="Q59" s="41"/>
      <c r="R59" s="197"/>
      <c r="S59" s="27"/>
      <c r="T59" s="230"/>
      <c r="U59" s="231"/>
      <c r="V59" s="106"/>
      <c r="W59" s="106"/>
      <c r="X59" s="198" t="s">
        <v>55</v>
      </c>
      <c r="Y59" s="200"/>
      <c r="Z59" s="106"/>
      <c r="AA59" s="170"/>
    </row>
    <row r="60" spans="2:27" s="28" customFormat="1" ht="16.899999999999999" hidden="1" customHeight="1" x14ac:dyDescent="0.25">
      <c r="B60" s="187"/>
      <c r="C60" s="237"/>
      <c r="D60" s="38"/>
      <c r="E60" s="79"/>
      <c r="F60" s="80"/>
      <c r="G60" s="81"/>
      <c r="H60" s="82"/>
      <c r="I60" s="79"/>
      <c r="J60" s="80"/>
      <c r="K60" s="83"/>
      <c r="L60" s="84"/>
      <c r="M60" s="162"/>
      <c r="N60" s="46"/>
      <c r="O60" s="44"/>
      <c r="P60" s="85"/>
      <c r="Q60" s="44"/>
      <c r="R60" s="44"/>
      <c r="S60" s="62"/>
      <c r="T60" s="232"/>
      <c r="U60" s="233"/>
      <c r="V60" s="113"/>
      <c r="W60" s="113"/>
      <c r="X60" s="198" t="s">
        <v>62</v>
      </c>
      <c r="Y60" s="200"/>
      <c r="Z60" s="113"/>
      <c r="AA60" s="175"/>
    </row>
    <row r="61" spans="2:27" s="28" customFormat="1" ht="16.899999999999999" customHeight="1" thickBot="1" x14ac:dyDescent="0.3">
      <c r="B61" s="187"/>
      <c r="C61" s="247"/>
      <c r="D61" s="167"/>
      <c r="E61" s="72"/>
      <c r="F61" s="73"/>
      <c r="G61" s="74"/>
      <c r="H61" s="75"/>
      <c r="I61" s="72"/>
      <c r="J61" s="73"/>
      <c r="K61" s="76"/>
      <c r="L61" s="77"/>
      <c r="M61" s="163"/>
      <c r="N61" s="164"/>
      <c r="O61" s="165"/>
      <c r="P61" s="166"/>
      <c r="Q61" s="165"/>
      <c r="R61" s="165"/>
      <c r="S61" s="78"/>
      <c r="T61" s="191"/>
      <c r="U61" s="192"/>
      <c r="V61" s="113"/>
      <c r="W61" s="113"/>
      <c r="X61" s="113"/>
      <c r="Y61" s="113"/>
      <c r="Z61" s="113"/>
      <c r="AA61" s="175"/>
    </row>
    <row r="62" spans="2:27" ht="16.5" thickBot="1" x14ac:dyDescent="0.3">
      <c r="B62" s="174"/>
      <c r="C62" s="106"/>
      <c r="D62" s="106"/>
      <c r="E62" s="168"/>
      <c r="F62" s="168"/>
      <c r="G62" s="168"/>
      <c r="H62" s="168"/>
      <c r="I62" s="168"/>
      <c r="J62" s="168"/>
      <c r="K62" s="168"/>
      <c r="L62" s="168"/>
      <c r="M62" s="176"/>
      <c r="N62" s="106"/>
      <c r="O62" s="106"/>
      <c r="P62" s="131"/>
      <c r="Q62" s="177"/>
      <c r="R62" s="178">
        <f>SUM(R17:R60)</f>
        <v>0</v>
      </c>
      <c r="S62" s="106"/>
      <c r="T62" s="106"/>
      <c r="U62" s="131"/>
      <c r="V62" s="106"/>
      <c r="W62" s="106"/>
      <c r="X62" s="106"/>
      <c r="Y62" s="106"/>
      <c r="Z62" s="106"/>
      <c r="AA62" s="170"/>
    </row>
    <row r="63" spans="2:27" ht="16.5" thickBot="1" x14ac:dyDescent="0.3">
      <c r="B63" s="174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17" t="s">
        <v>93</v>
      </c>
      <c r="O63" s="169">
        <f>SUM(O24+O33+O42+O51+O60)</f>
        <v>0</v>
      </c>
      <c r="P63" s="116" t="s">
        <v>80</v>
      </c>
      <c r="Q63" s="203">
        <f>SUMIF(P$17:P$59, "=A",Q$17:Q$59)</f>
        <v>0</v>
      </c>
      <c r="R63" s="131"/>
      <c r="S63" s="106"/>
      <c r="T63" s="203">
        <f>SUM(T17:T60)</f>
        <v>0</v>
      </c>
      <c r="U63" s="203">
        <f>SUM(U17:U60)</f>
        <v>0</v>
      </c>
      <c r="V63" s="111" t="s">
        <v>87</v>
      </c>
      <c r="W63" s="106"/>
      <c r="X63" s="106"/>
      <c r="Y63" s="106"/>
      <c r="Z63" s="106"/>
      <c r="AA63" s="170"/>
    </row>
    <row r="64" spans="2:27" ht="16.5" thickBot="1" x14ac:dyDescent="0.3">
      <c r="B64" s="174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16" t="s">
        <v>81</v>
      </c>
      <c r="Q64" s="203">
        <f>SUMIF(P$17:P$59, "=S ",Q$17:Q$59)</f>
        <v>0</v>
      </c>
      <c r="R64" s="131"/>
      <c r="S64" s="106"/>
      <c r="T64" s="203">
        <f>'Apr 2020'!T65</f>
        <v>0</v>
      </c>
      <c r="U64" s="203">
        <f>'Apr 2020'!U65</f>
        <v>0</v>
      </c>
      <c r="V64" s="110" t="s">
        <v>79</v>
      </c>
      <c r="W64" s="106"/>
      <c r="X64" s="106"/>
      <c r="Y64" s="106"/>
      <c r="Z64" s="106"/>
      <c r="AA64" s="170"/>
    </row>
    <row r="65" spans="2:27" ht="16.5" thickBot="1" x14ac:dyDescent="0.3">
      <c r="B65" s="174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17" t="s">
        <v>89</v>
      </c>
      <c r="Q65" s="203">
        <f>SUM(Y52,Y53,Y55,Y56,Y58)</f>
        <v>0</v>
      </c>
      <c r="R65" s="131"/>
      <c r="S65" s="106"/>
      <c r="T65" s="203">
        <f>IF(   (T63+T64) &gt; (  (10/37.5) * G7  ),  (  (10/37.5) * G7  ),            (T63+T64)     )</f>
        <v>0</v>
      </c>
      <c r="U65" s="203">
        <f>U63+U64</f>
        <v>0</v>
      </c>
      <c r="V65" s="114" t="s">
        <v>88</v>
      </c>
      <c r="W65" s="106"/>
      <c r="X65" s="106"/>
      <c r="Y65" s="106"/>
      <c r="Z65" s="106"/>
      <c r="AA65" s="170"/>
    </row>
    <row r="66" spans="2:27" x14ac:dyDescent="0.25">
      <c r="B66" s="174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16"/>
      <c r="P66" s="116" t="s">
        <v>57</v>
      </c>
      <c r="Q66" s="179">
        <f>SUM(O63,Q63,Q64,Q65)-M7</f>
        <v>0</v>
      </c>
      <c r="R66" s="131"/>
      <c r="S66" s="113"/>
      <c r="T66" s="193" t="str">
        <f>IF(   (T63+T64) &gt;(  (10/37.5) * G7  ), "Flexi-Time capped as over the maximum Flexi-Time that can be carried over to the next month", "" )</f>
        <v/>
      </c>
      <c r="U66" s="131"/>
      <c r="V66" s="106"/>
      <c r="W66" s="106"/>
      <c r="X66" s="106"/>
      <c r="Y66" s="106"/>
      <c r="Z66" s="106"/>
      <c r="AA66" s="170"/>
    </row>
    <row r="67" spans="2:27" x14ac:dyDescent="0.25">
      <c r="B67" s="180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2"/>
      <c r="O67" s="183"/>
      <c r="P67" s="184"/>
      <c r="Q67" s="194" t="str">
        <f>IF(Q66&lt;&gt;SUM(T63:U63), "'TOTAL FORWARD' different from 'This Month's Flexi-Time / TOIL'. The difference needs to be allocated as Flexi-Time or TOIL in columns 'T' and 'U'", "")</f>
        <v/>
      </c>
      <c r="R67" s="185"/>
      <c r="S67" s="181"/>
      <c r="T67" s="181"/>
      <c r="U67" s="185"/>
      <c r="V67" s="181"/>
      <c r="W67" s="181"/>
      <c r="X67" s="181"/>
      <c r="Y67" s="181"/>
      <c r="Z67" s="181"/>
      <c r="AA67" s="186"/>
    </row>
    <row r="68" spans="2:27" x14ac:dyDescent="0.25">
      <c r="N68" s="33"/>
      <c r="O68" s="43"/>
      <c r="Q68" s="32"/>
      <c r="S68" s="1"/>
    </row>
    <row r="69" spans="2:27" x14ac:dyDescent="0.25">
      <c r="M69" s="33"/>
      <c r="N69" s="33"/>
      <c r="O69" s="43"/>
      <c r="Q69" s="32"/>
      <c r="S69" s="1"/>
      <c r="T69" s="2"/>
      <c r="U69" s="1"/>
    </row>
    <row r="70" spans="2:27" x14ac:dyDescent="0.25">
      <c r="N70" s="33"/>
      <c r="O70" s="43"/>
      <c r="Q70" s="32"/>
      <c r="R70" s="1"/>
      <c r="S70" s="1"/>
      <c r="T70" s="2"/>
      <c r="U70" s="1"/>
    </row>
    <row r="71" spans="2:27" x14ac:dyDescent="0.25">
      <c r="Q71" s="32"/>
      <c r="R71" s="1"/>
      <c r="S71" s="1"/>
      <c r="T71" s="2"/>
      <c r="U71" s="1"/>
    </row>
    <row r="72" spans="2:27" x14ac:dyDescent="0.25">
      <c r="P72" s="32"/>
      <c r="R72" s="1"/>
      <c r="S72" s="1"/>
      <c r="T72" s="2"/>
      <c r="U72" s="1"/>
    </row>
    <row r="73" spans="2:27" x14ac:dyDescent="0.25">
      <c r="R73" s="32"/>
      <c r="S73" s="1"/>
    </row>
    <row r="96" spans="3:7" x14ac:dyDescent="0.25">
      <c r="C96" s="3"/>
      <c r="D96" s="3"/>
      <c r="E96" s="3"/>
      <c r="F96" s="3"/>
      <c r="G96" s="3"/>
    </row>
    <row r="97" spans="3:11" x14ac:dyDescent="0.25">
      <c r="C97" s="3"/>
      <c r="D97" s="3"/>
      <c r="E97" s="3"/>
      <c r="F97" s="3"/>
      <c r="G97" s="3"/>
    </row>
    <row r="98" spans="3:11" x14ac:dyDescent="0.25">
      <c r="C98" s="3"/>
      <c r="D98" s="3"/>
      <c r="E98" s="3"/>
      <c r="F98" s="3"/>
      <c r="G98" s="3"/>
    </row>
    <row r="99" spans="3:11" x14ac:dyDescent="0.25">
      <c r="C99" s="3"/>
      <c r="D99" s="3"/>
      <c r="E99" s="3"/>
      <c r="F99" s="3"/>
      <c r="G99" s="3"/>
    </row>
    <row r="100" spans="3:11" x14ac:dyDescent="0.25">
      <c r="C100" s="3"/>
      <c r="F100" s="3"/>
      <c r="G100" s="3"/>
    </row>
    <row r="101" spans="3:11" x14ac:dyDescent="0.25">
      <c r="C101" s="3"/>
      <c r="F101" s="3"/>
      <c r="G101" s="3"/>
    </row>
    <row r="102" spans="3:11" x14ac:dyDescent="0.25">
      <c r="C102" s="3"/>
      <c r="F102" s="3"/>
      <c r="G102" s="3"/>
    </row>
    <row r="103" spans="3:11" x14ac:dyDescent="0.25">
      <c r="C103" s="3"/>
      <c r="F103" s="3"/>
      <c r="G103" s="3"/>
    </row>
    <row r="104" spans="3:11" x14ac:dyDescent="0.25">
      <c r="C104" s="3"/>
      <c r="F104" s="3"/>
      <c r="G104" s="3"/>
    </row>
    <row r="105" spans="3:11" x14ac:dyDescent="0.25">
      <c r="C105" s="3"/>
      <c r="F105" s="3"/>
      <c r="G105" s="3"/>
    </row>
    <row r="106" spans="3:11" x14ac:dyDescent="0.25">
      <c r="C106" s="3"/>
      <c r="F106" s="3"/>
      <c r="G106" s="3"/>
    </row>
    <row r="107" spans="3:11" x14ac:dyDescent="0.25">
      <c r="C107" s="3"/>
      <c r="F107" s="3"/>
      <c r="G107" s="3"/>
    </row>
    <row r="108" spans="3:11" x14ac:dyDescent="0.25">
      <c r="C108" s="3"/>
      <c r="F108" s="3"/>
      <c r="G108" s="3"/>
    </row>
    <row r="109" spans="3:11" x14ac:dyDescent="0.25">
      <c r="C109" s="3"/>
      <c r="F109" s="3"/>
      <c r="G109" s="3"/>
    </row>
    <row r="110" spans="3:11" x14ac:dyDescent="0.25">
      <c r="C110" s="27"/>
      <c r="F110" s="27"/>
      <c r="G110" s="27"/>
      <c r="H110" s="195"/>
      <c r="I110" s="195"/>
      <c r="J110" s="195"/>
      <c r="K110" s="195"/>
    </row>
    <row r="111" spans="3:11" x14ac:dyDescent="0.25">
      <c r="C111" s="27"/>
      <c r="D111" s="196"/>
      <c r="E111" s="27"/>
      <c r="F111" s="27"/>
      <c r="G111" s="27"/>
      <c r="H111" s="195"/>
      <c r="I111" s="195"/>
      <c r="J111" s="195"/>
      <c r="K111" s="195"/>
    </row>
    <row r="112" spans="3:11" x14ac:dyDescent="0.25">
      <c r="C112" s="27"/>
      <c r="D112" s="196"/>
      <c r="E112" s="27"/>
      <c r="F112" s="27"/>
      <c r="G112" s="27"/>
      <c r="H112" s="195"/>
      <c r="I112" s="195"/>
      <c r="J112" s="195"/>
      <c r="K112" s="195"/>
    </row>
    <row r="113" spans="3:11" x14ac:dyDescent="0.25">
      <c r="C113" s="27"/>
      <c r="D113" s="196"/>
      <c r="E113" s="27"/>
      <c r="F113" s="27"/>
      <c r="G113" s="27"/>
      <c r="H113" s="195"/>
      <c r="I113" s="195"/>
      <c r="J113" s="195"/>
      <c r="K113" s="195"/>
    </row>
    <row r="114" spans="3:11" x14ac:dyDescent="0.25">
      <c r="C114" s="27"/>
      <c r="D114" s="196"/>
      <c r="E114" s="27"/>
      <c r="F114" s="27"/>
      <c r="G114" s="27"/>
      <c r="H114" s="195"/>
      <c r="I114" s="195"/>
      <c r="J114" s="195"/>
      <c r="K114" s="195"/>
    </row>
    <row r="115" spans="3:11" x14ac:dyDescent="0.25">
      <c r="C115" s="27"/>
      <c r="D115" s="196"/>
      <c r="E115" s="27"/>
      <c r="F115" s="27"/>
      <c r="G115" s="27"/>
      <c r="H115" s="195"/>
      <c r="I115" s="195"/>
      <c r="J115" s="195"/>
      <c r="K115" s="195"/>
    </row>
    <row r="116" spans="3:11" x14ac:dyDescent="0.25">
      <c r="C116" s="27"/>
      <c r="D116" s="196"/>
      <c r="E116" s="27"/>
      <c r="F116" s="27"/>
      <c r="G116" s="195"/>
      <c r="H116" s="195"/>
      <c r="I116" s="195"/>
      <c r="J116" s="195"/>
      <c r="K116" s="195"/>
    </row>
    <row r="117" spans="3:11" x14ac:dyDescent="0.25">
      <c r="C117" s="27"/>
      <c r="D117" s="196"/>
      <c r="E117" s="27"/>
      <c r="F117" s="27"/>
      <c r="G117" s="195"/>
      <c r="H117" s="195"/>
      <c r="I117" s="195"/>
      <c r="J117" s="195"/>
      <c r="K117" s="195"/>
    </row>
    <row r="118" spans="3:11" x14ac:dyDescent="0.25">
      <c r="C118" s="27"/>
      <c r="D118" s="196"/>
      <c r="E118" s="27"/>
      <c r="F118" s="27"/>
      <c r="G118" s="195"/>
      <c r="H118" s="195"/>
      <c r="I118" s="195"/>
      <c r="J118" s="195"/>
      <c r="K118" s="195"/>
    </row>
    <row r="119" spans="3:11" x14ac:dyDescent="0.25">
      <c r="C119" s="27"/>
      <c r="D119" s="196"/>
      <c r="E119" s="27"/>
      <c r="F119" s="27"/>
      <c r="G119" s="195"/>
      <c r="H119" s="195"/>
      <c r="I119" s="195"/>
      <c r="J119" s="195"/>
      <c r="K119" s="195"/>
    </row>
    <row r="120" spans="3:11" x14ac:dyDescent="0.25">
      <c r="C120" s="27"/>
      <c r="D120" s="196"/>
      <c r="E120" s="27"/>
      <c r="F120" s="27"/>
      <c r="G120" s="195"/>
      <c r="H120" s="195"/>
      <c r="I120" s="195"/>
      <c r="J120" s="195"/>
      <c r="K120" s="195"/>
    </row>
    <row r="121" spans="3:11" x14ac:dyDescent="0.25">
      <c r="C121" s="27"/>
      <c r="D121" s="27"/>
      <c r="E121" s="27"/>
      <c r="F121" s="27"/>
      <c r="G121" s="195"/>
      <c r="H121" s="195"/>
      <c r="I121" s="195"/>
      <c r="J121" s="195"/>
      <c r="K121" s="195"/>
    </row>
    <row r="122" spans="3:11" x14ac:dyDescent="0.25">
      <c r="C122" s="27"/>
      <c r="D122" s="196"/>
      <c r="E122" s="27"/>
      <c r="F122" s="27"/>
      <c r="G122" s="195"/>
      <c r="H122" s="195"/>
      <c r="I122" s="195"/>
      <c r="J122" s="195"/>
      <c r="K122" s="195"/>
    </row>
    <row r="123" spans="3:11" x14ac:dyDescent="0.25">
      <c r="C123" s="27"/>
      <c r="D123" s="196"/>
      <c r="E123" s="27"/>
      <c r="F123" s="27"/>
      <c r="G123" s="195"/>
      <c r="H123" s="195"/>
      <c r="I123" s="195"/>
      <c r="J123" s="195"/>
      <c r="K123" s="195"/>
    </row>
    <row r="124" spans="3:11" x14ac:dyDescent="0.25">
      <c r="C124" s="27"/>
      <c r="D124" s="196"/>
      <c r="E124" s="27"/>
      <c r="F124" s="27"/>
      <c r="G124" s="195"/>
      <c r="H124" s="195"/>
      <c r="I124" s="195"/>
      <c r="J124" s="195"/>
      <c r="K124" s="195"/>
    </row>
    <row r="125" spans="3:11" x14ac:dyDescent="0.25">
      <c r="C125" s="27"/>
      <c r="D125" s="196"/>
      <c r="E125" s="27"/>
      <c r="F125" s="27"/>
      <c r="G125" s="195"/>
      <c r="H125" s="195"/>
      <c r="I125" s="195"/>
      <c r="J125" s="195"/>
      <c r="K125" s="195"/>
    </row>
    <row r="126" spans="3:11" x14ac:dyDescent="0.25">
      <c r="C126" s="27"/>
      <c r="D126" s="196"/>
      <c r="E126" s="27"/>
      <c r="F126" s="27"/>
      <c r="G126" s="195"/>
      <c r="H126" s="195"/>
      <c r="I126" s="195"/>
      <c r="J126" s="195"/>
      <c r="K126" s="195"/>
    </row>
    <row r="127" spans="3:11" x14ac:dyDescent="0.25">
      <c r="C127" s="27"/>
      <c r="D127" s="196"/>
      <c r="E127" s="27"/>
      <c r="F127" s="27"/>
      <c r="G127" s="195"/>
      <c r="H127" s="195"/>
      <c r="I127" s="195"/>
      <c r="J127" s="195"/>
      <c r="K127" s="195"/>
    </row>
    <row r="128" spans="3:11" x14ac:dyDescent="0.25">
      <c r="C128" s="27"/>
      <c r="D128" s="196"/>
      <c r="E128" s="27"/>
      <c r="F128" s="27"/>
      <c r="G128" s="195"/>
      <c r="H128" s="195"/>
      <c r="I128" s="195"/>
      <c r="J128" s="195"/>
      <c r="K128" s="195"/>
    </row>
    <row r="129" spans="3:11" x14ac:dyDescent="0.25">
      <c r="C129" s="27"/>
      <c r="D129" s="196"/>
      <c r="E129" s="27"/>
      <c r="F129" s="27"/>
      <c r="G129" s="195"/>
      <c r="H129" s="195"/>
      <c r="I129" s="195"/>
      <c r="J129" s="195"/>
      <c r="K129" s="195"/>
    </row>
    <row r="130" spans="3:11" x14ac:dyDescent="0.25">
      <c r="C130" s="27"/>
      <c r="D130" s="196"/>
      <c r="E130" s="27"/>
      <c r="F130" s="27"/>
      <c r="G130" s="195"/>
      <c r="H130" s="195"/>
      <c r="I130" s="195"/>
      <c r="J130" s="195"/>
      <c r="K130" s="195"/>
    </row>
    <row r="131" spans="3:11" x14ac:dyDescent="0.25">
      <c r="C131" s="27"/>
      <c r="D131" s="196"/>
      <c r="E131" s="27"/>
      <c r="F131" s="27"/>
      <c r="G131" s="195"/>
      <c r="H131" s="195"/>
      <c r="I131" s="195"/>
      <c r="J131" s="195"/>
      <c r="K131" s="195"/>
    </row>
    <row r="132" spans="3:11" x14ac:dyDescent="0.25">
      <c r="C132" s="27"/>
      <c r="D132" s="27"/>
      <c r="E132" s="27"/>
      <c r="F132" s="27"/>
      <c r="G132" s="195"/>
      <c r="H132" s="195"/>
      <c r="I132" s="195"/>
      <c r="J132" s="195"/>
      <c r="K132" s="195"/>
    </row>
    <row r="133" spans="3:11" x14ac:dyDescent="0.25">
      <c r="C133" s="27"/>
      <c r="D133" s="196"/>
      <c r="E133" s="27"/>
      <c r="F133" s="27"/>
      <c r="G133" s="195"/>
      <c r="H133" s="195"/>
      <c r="I133" s="195"/>
      <c r="J133" s="195"/>
      <c r="K133" s="195"/>
    </row>
    <row r="134" spans="3:11" x14ac:dyDescent="0.25">
      <c r="C134" s="27"/>
      <c r="D134" s="196"/>
      <c r="E134" s="27"/>
      <c r="F134" s="27"/>
      <c r="G134" s="195"/>
      <c r="H134" s="195"/>
      <c r="I134" s="195"/>
      <c r="J134" s="195"/>
      <c r="K134" s="195"/>
    </row>
    <row r="135" spans="3:11" x14ac:dyDescent="0.25">
      <c r="C135" s="27"/>
      <c r="D135" s="196"/>
      <c r="E135" s="27"/>
      <c r="F135" s="27"/>
      <c r="G135" s="195"/>
      <c r="H135" s="195"/>
      <c r="I135" s="195"/>
      <c r="J135" s="195"/>
      <c r="K135" s="195"/>
    </row>
    <row r="136" spans="3:11" x14ac:dyDescent="0.25">
      <c r="C136" s="27"/>
      <c r="D136" s="196"/>
      <c r="E136" s="27"/>
      <c r="F136" s="27"/>
      <c r="G136" s="195"/>
      <c r="H136" s="195"/>
      <c r="I136" s="195"/>
      <c r="J136" s="195"/>
      <c r="K136" s="195"/>
    </row>
    <row r="137" spans="3:11" x14ac:dyDescent="0.25">
      <c r="C137" s="27"/>
      <c r="D137" s="196"/>
      <c r="E137" s="27"/>
      <c r="F137" s="27"/>
      <c r="G137" s="195"/>
      <c r="H137" s="195"/>
      <c r="I137" s="195"/>
      <c r="J137" s="195"/>
      <c r="K137" s="195"/>
    </row>
    <row r="138" spans="3:11" x14ac:dyDescent="0.25">
      <c r="C138" s="27"/>
      <c r="D138" s="196"/>
      <c r="E138" s="27"/>
      <c r="F138" s="27"/>
      <c r="G138" s="195"/>
      <c r="H138" s="195"/>
      <c r="I138" s="195"/>
      <c r="J138" s="195"/>
      <c r="K138" s="195"/>
    </row>
    <row r="139" spans="3:11" x14ac:dyDescent="0.25">
      <c r="C139" s="27"/>
      <c r="D139" s="196"/>
      <c r="E139" s="27"/>
      <c r="F139" s="27"/>
      <c r="G139" s="195"/>
      <c r="H139" s="195"/>
      <c r="I139" s="195"/>
      <c r="J139" s="195"/>
      <c r="K139" s="195"/>
    </row>
    <row r="140" spans="3:11" x14ac:dyDescent="0.25">
      <c r="C140" s="27"/>
      <c r="D140" s="196"/>
      <c r="E140" s="27"/>
      <c r="F140" s="27"/>
      <c r="G140" s="195"/>
      <c r="H140" s="195"/>
      <c r="I140" s="195"/>
      <c r="J140" s="195"/>
      <c r="K140" s="195"/>
    </row>
    <row r="141" spans="3:11" x14ac:dyDescent="0.25">
      <c r="C141" s="27"/>
      <c r="D141" s="196"/>
      <c r="E141" s="27"/>
      <c r="F141" s="27"/>
      <c r="G141" s="195"/>
      <c r="H141" s="195"/>
      <c r="I141" s="195"/>
      <c r="J141" s="195"/>
      <c r="K141" s="195"/>
    </row>
    <row r="142" spans="3:11" x14ac:dyDescent="0.25">
      <c r="C142" s="27"/>
      <c r="D142" s="196"/>
      <c r="E142" s="27"/>
      <c r="F142" s="27"/>
      <c r="G142" s="195"/>
      <c r="H142" s="195"/>
      <c r="I142" s="195"/>
      <c r="J142" s="195"/>
      <c r="K142" s="195"/>
    </row>
    <row r="143" spans="3:11" x14ac:dyDescent="0.25">
      <c r="C143" s="27"/>
      <c r="D143" s="27"/>
      <c r="E143" s="27"/>
      <c r="F143" s="27"/>
      <c r="G143" s="195"/>
      <c r="H143" s="195"/>
      <c r="I143" s="195"/>
      <c r="J143" s="195"/>
      <c r="K143" s="195"/>
    </row>
    <row r="144" spans="3:11" x14ac:dyDescent="0.25">
      <c r="C144" s="27"/>
      <c r="D144" s="196"/>
      <c r="E144" s="27"/>
      <c r="F144" s="27"/>
      <c r="G144" s="195"/>
      <c r="H144" s="195"/>
      <c r="I144" s="195"/>
      <c r="J144" s="195"/>
      <c r="K144" s="195"/>
    </row>
    <row r="145" spans="3:11" x14ac:dyDescent="0.25">
      <c r="C145" s="27"/>
      <c r="D145" s="196"/>
      <c r="E145" s="27"/>
      <c r="F145" s="27"/>
      <c r="G145" s="195"/>
      <c r="H145" s="195"/>
      <c r="I145" s="195"/>
      <c r="J145" s="195"/>
      <c r="K145" s="195"/>
    </row>
    <row r="146" spans="3:11" x14ac:dyDescent="0.25">
      <c r="C146" s="27"/>
      <c r="D146" s="196"/>
      <c r="E146" s="27"/>
      <c r="F146" s="27"/>
      <c r="G146" s="195"/>
      <c r="H146" s="195"/>
      <c r="I146" s="195"/>
      <c r="J146" s="195"/>
      <c r="K146" s="195"/>
    </row>
    <row r="147" spans="3:11" x14ac:dyDescent="0.25">
      <c r="C147" s="27"/>
      <c r="D147" s="196"/>
      <c r="E147" s="27"/>
      <c r="F147" s="27"/>
      <c r="G147" s="195"/>
      <c r="H147" s="195"/>
      <c r="I147" s="195"/>
      <c r="J147" s="195"/>
      <c r="K147" s="195"/>
    </row>
    <row r="148" spans="3:11" x14ac:dyDescent="0.25">
      <c r="C148" s="27"/>
      <c r="D148" s="196"/>
      <c r="E148" s="27"/>
      <c r="F148" s="27"/>
      <c r="G148" s="195"/>
      <c r="H148" s="195"/>
      <c r="I148" s="195"/>
      <c r="J148" s="195"/>
      <c r="K148" s="195"/>
    </row>
    <row r="149" spans="3:11" x14ac:dyDescent="0.25">
      <c r="C149" s="27"/>
      <c r="D149" s="196"/>
      <c r="E149" s="27"/>
      <c r="F149" s="27"/>
      <c r="G149" s="195"/>
      <c r="H149" s="195"/>
      <c r="I149" s="195"/>
      <c r="J149" s="195"/>
      <c r="K149" s="195"/>
    </row>
    <row r="150" spans="3:11" x14ac:dyDescent="0.25">
      <c r="C150" s="27"/>
      <c r="D150" s="196"/>
      <c r="E150" s="27"/>
      <c r="F150" s="27"/>
      <c r="G150" s="195"/>
      <c r="H150" s="195"/>
      <c r="I150" s="195"/>
      <c r="J150" s="195"/>
      <c r="K150" s="195"/>
    </row>
    <row r="151" spans="3:11" x14ac:dyDescent="0.25">
      <c r="C151" s="27"/>
      <c r="D151" s="196"/>
      <c r="E151" s="27"/>
      <c r="F151" s="27"/>
      <c r="G151" s="195"/>
      <c r="H151" s="195"/>
      <c r="I151" s="195"/>
      <c r="J151" s="195"/>
      <c r="K151" s="195"/>
    </row>
    <row r="152" spans="3:11" x14ac:dyDescent="0.25">
      <c r="C152" s="27"/>
      <c r="D152" s="196"/>
      <c r="E152" s="27"/>
      <c r="F152" s="27"/>
      <c r="G152" s="195"/>
      <c r="H152" s="195"/>
      <c r="I152" s="195"/>
      <c r="J152" s="195"/>
      <c r="K152" s="195"/>
    </row>
    <row r="153" spans="3:11" x14ac:dyDescent="0.25">
      <c r="C153" s="27"/>
      <c r="D153" s="196"/>
      <c r="E153" s="27"/>
      <c r="F153" s="27"/>
      <c r="G153" s="195"/>
      <c r="H153" s="195"/>
      <c r="I153" s="195"/>
      <c r="J153" s="195"/>
      <c r="K153" s="195"/>
    </row>
    <row r="154" spans="3:11" x14ac:dyDescent="0.25">
      <c r="C154" s="27"/>
      <c r="D154" s="27"/>
      <c r="E154" s="27"/>
      <c r="F154" s="27"/>
      <c r="G154" s="195"/>
      <c r="H154" s="195"/>
      <c r="I154" s="195"/>
      <c r="J154" s="195"/>
      <c r="K154" s="195"/>
    </row>
    <row r="155" spans="3:11" x14ac:dyDescent="0.25">
      <c r="C155" s="27"/>
      <c r="D155" s="27"/>
      <c r="E155" s="27"/>
      <c r="F155" s="27"/>
      <c r="G155" s="195"/>
      <c r="H155" s="195"/>
      <c r="I155" s="195"/>
      <c r="J155" s="195"/>
      <c r="K155" s="195"/>
    </row>
    <row r="156" spans="3:11" x14ac:dyDescent="0.25">
      <c r="C156" s="27"/>
      <c r="D156" s="27"/>
      <c r="E156" s="27"/>
      <c r="F156" s="27"/>
      <c r="G156" s="195"/>
      <c r="H156" s="195"/>
      <c r="I156" s="195"/>
      <c r="J156" s="195"/>
      <c r="K156" s="195"/>
    </row>
    <row r="157" spans="3:11" x14ac:dyDescent="0.25">
      <c r="C157" s="27"/>
      <c r="D157" s="27"/>
      <c r="E157" s="27"/>
      <c r="F157" s="27"/>
      <c r="G157" s="195"/>
      <c r="H157" s="195"/>
      <c r="I157" s="195"/>
      <c r="J157" s="195"/>
      <c r="K157" s="195"/>
    </row>
    <row r="158" spans="3:11" x14ac:dyDescent="0.25">
      <c r="C158" s="27"/>
      <c r="D158" s="27"/>
      <c r="E158" s="27"/>
      <c r="F158" s="27"/>
      <c r="G158" s="195"/>
      <c r="H158" s="195"/>
      <c r="I158" s="195"/>
      <c r="J158" s="195"/>
      <c r="K158" s="195"/>
    </row>
    <row r="159" spans="3:11" x14ac:dyDescent="0.25">
      <c r="C159" s="27"/>
      <c r="D159" s="27"/>
      <c r="E159" s="27"/>
      <c r="F159" s="27"/>
      <c r="G159" s="195"/>
      <c r="H159" s="195"/>
      <c r="I159" s="195"/>
      <c r="J159" s="195"/>
      <c r="K159" s="195"/>
    </row>
    <row r="160" spans="3:11" x14ac:dyDescent="0.25">
      <c r="C160" s="27"/>
      <c r="D160" s="27"/>
      <c r="E160" s="27"/>
      <c r="F160" s="27"/>
      <c r="G160" s="195"/>
      <c r="H160" s="195"/>
      <c r="I160" s="195"/>
      <c r="J160" s="195"/>
      <c r="K160" s="195"/>
    </row>
    <row r="161" spans="3:11" x14ac:dyDescent="0.25">
      <c r="C161" s="27"/>
      <c r="D161" s="27"/>
      <c r="E161" s="27"/>
      <c r="F161" s="27"/>
      <c r="G161" s="195"/>
      <c r="H161" s="195"/>
      <c r="I161" s="195"/>
      <c r="J161" s="195"/>
      <c r="K161" s="195"/>
    </row>
    <row r="162" spans="3:11" x14ac:dyDescent="0.25">
      <c r="C162" s="27"/>
      <c r="D162" s="27"/>
      <c r="E162" s="27"/>
      <c r="F162" s="27"/>
      <c r="G162" s="195"/>
      <c r="H162" s="195"/>
      <c r="I162" s="195"/>
      <c r="J162" s="195"/>
      <c r="K162" s="195"/>
    </row>
    <row r="163" spans="3:11" x14ac:dyDescent="0.25">
      <c r="C163" s="27"/>
      <c r="D163" s="27"/>
      <c r="E163" s="27"/>
      <c r="F163" s="27"/>
      <c r="G163" s="195"/>
      <c r="H163" s="195"/>
      <c r="I163" s="195"/>
      <c r="J163" s="195"/>
      <c r="K163" s="195"/>
    </row>
    <row r="164" spans="3:11" x14ac:dyDescent="0.25">
      <c r="C164" s="27"/>
      <c r="D164" s="27"/>
      <c r="E164" s="27"/>
      <c r="F164" s="27"/>
      <c r="G164" s="195"/>
      <c r="H164" s="195"/>
      <c r="I164" s="195"/>
      <c r="J164" s="195"/>
      <c r="K164" s="195"/>
    </row>
    <row r="165" spans="3:11" x14ac:dyDescent="0.25">
      <c r="C165" s="27"/>
      <c r="D165" s="27"/>
      <c r="E165" s="27"/>
      <c r="F165" s="27"/>
      <c r="G165" s="195"/>
      <c r="H165" s="195"/>
      <c r="I165" s="195"/>
      <c r="J165" s="195"/>
      <c r="K165" s="195"/>
    </row>
    <row r="166" spans="3:11" x14ac:dyDescent="0.25">
      <c r="C166" s="27"/>
      <c r="D166" s="27"/>
      <c r="E166" s="27"/>
      <c r="F166" s="27"/>
      <c r="G166" s="195"/>
      <c r="H166" s="195"/>
      <c r="I166" s="195"/>
      <c r="J166" s="195"/>
      <c r="K166" s="195"/>
    </row>
    <row r="167" spans="3:11" x14ac:dyDescent="0.25">
      <c r="C167" s="27"/>
      <c r="D167" s="27"/>
      <c r="E167" s="27"/>
      <c r="F167" s="27"/>
      <c r="G167" s="195"/>
      <c r="H167" s="195"/>
      <c r="I167" s="195"/>
      <c r="J167" s="195"/>
      <c r="K167" s="195"/>
    </row>
    <row r="168" spans="3:11" x14ac:dyDescent="0.25">
      <c r="C168" s="27"/>
      <c r="D168" s="27"/>
      <c r="E168" s="27"/>
      <c r="F168" s="27"/>
      <c r="G168" s="195"/>
      <c r="H168" s="195"/>
      <c r="I168" s="195"/>
      <c r="J168" s="195"/>
      <c r="K168" s="195"/>
    </row>
    <row r="169" spans="3:11" x14ac:dyDescent="0.25">
      <c r="C169" s="27"/>
      <c r="D169" s="27"/>
      <c r="E169" s="27"/>
      <c r="F169" s="27"/>
      <c r="G169" s="195"/>
      <c r="H169" s="195"/>
      <c r="I169" s="195"/>
      <c r="J169" s="195"/>
      <c r="K169" s="195"/>
    </row>
    <row r="170" spans="3:11" x14ac:dyDescent="0.25">
      <c r="C170" s="27"/>
      <c r="D170" s="27"/>
      <c r="E170" s="27"/>
      <c r="F170" s="27"/>
      <c r="G170" s="195"/>
      <c r="H170" s="195"/>
      <c r="I170" s="195"/>
      <c r="J170" s="195"/>
      <c r="K170" s="195"/>
    </row>
    <row r="171" spans="3:11" x14ac:dyDescent="0.25">
      <c r="C171" s="3"/>
      <c r="D171" s="3"/>
      <c r="E171" s="3"/>
      <c r="F171" s="3"/>
    </row>
    <row r="172" spans="3:11" x14ac:dyDescent="0.25">
      <c r="C172" s="3"/>
      <c r="D172" s="3"/>
      <c r="E172" s="3"/>
      <c r="F172" s="3"/>
    </row>
    <row r="173" spans="3:11" x14ac:dyDescent="0.25">
      <c r="C173" s="3"/>
      <c r="D173" s="3"/>
      <c r="E173" s="3"/>
      <c r="F173" s="3"/>
    </row>
    <row r="174" spans="3:11" x14ac:dyDescent="0.25">
      <c r="C174" s="3"/>
      <c r="D174" s="3"/>
      <c r="E174" s="3"/>
      <c r="F174" s="3"/>
    </row>
    <row r="175" spans="3:11" x14ac:dyDescent="0.25">
      <c r="C175" s="3"/>
      <c r="D175" s="3"/>
      <c r="E175" s="3"/>
      <c r="F175" s="3"/>
    </row>
    <row r="176" spans="3:11" x14ac:dyDescent="0.25">
      <c r="C176" s="3"/>
      <c r="D176" s="3"/>
      <c r="E176" s="3"/>
      <c r="F176" s="3"/>
    </row>
    <row r="177" spans="3:6" x14ac:dyDescent="0.25">
      <c r="C177" s="3"/>
      <c r="D177" s="3"/>
      <c r="E177" s="3"/>
      <c r="F177" s="3"/>
    </row>
  </sheetData>
  <mergeCells count="28">
    <mergeCell ref="Y34:Z35"/>
    <mergeCell ref="Y37:Z38"/>
    <mergeCell ref="Y42:Z43"/>
    <mergeCell ref="Y45:Z46"/>
    <mergeCell ref="W11:Z11"/>
    <mergeCell ref="T13:U14"/>
    <mergeCell ref="T10:T12"/>
    <mergeCell ref="U10:U12"/>
    <mergeCell ref="E11:F11"/>
    <mergeCell ref="G11:H11"/>
    <mergeCell ref="I11:J11"/>
    <mergeCell ref="K11:L11"/>
    <mergeCell ref="Q10:Q12"/>
    <mergeCell ref="C10:C12"/>
    <mergeCell ref="D10:D12"/>
    <mergeCell ref="E10:H10"/>
    <mergeCell ref="I10:L10"/>
    <mergeCell ref="P10:P12"/>
    <mergeCell ref="E12:F12"/>
    <mergeCell ref="G12:H12"/>
    <mergeCell ref="I12:J12"/>
    <mergeCell ref="K12:L12"/>
    <mergeCell ref="E9:L9"/>
    <mergeCell ref="C2:Z2"/>
    <mergeCell ref="C3:Z3"/>
    <mergeCell ref="D4:L5"/>
    <mergeCell ref="P5:Q5"/>
    <mergeCell ref="D6:L6"/>
  </mergeCells>
  <conditionalFormatting sqref="Q17">
    <cfRule type="expression" dxfId="395" priority="38">
      <formula>OR($P17="TOIL",$P17="F",$P17="UP")</formula>
    </cfRule>
  </conditionalFormatting>
  <conditionalFormatting sqref="Q18">
    <cfRule type="expression" dxfId="394" priority="37">
      <formula>OR($P18="TOIL",$P18="F",$P18="UP")</formula>
    </cfRule>
  </conditionalFormatting>
  <conditionalFormatting sqref="Q19">
    <cfRule type="expression" dxfId="393" priority="36">
      <formula>OR($P19="TOIL",$P19="F",$P19="UP")</formula>
    </cfRule>
  </conditionalFormatting>
  <conditionalFormatting sqref="Q20">
    <cfRule type="expression" dxfId="392" priority="35">
      <formula>OR($P20="TOIL",$P20="F",$P20="UP")</formula>
    </cfRule>
  </conditionalFormatting>
  <conditionalFormatting sqref="Q21">
    <cfRule type="expression" dxfId="391" priority="34">
      <formula>OR($P21="TOIL",$P21="F",$P21="UP")</formula>
    </cfRule>
  </conditionalFormatting>
  <conditionalFormatting sqref="Q22">
    <cfRule type="expression" dxfId="390" priority="33">
      <formula>OR($P22="TOIL",$P22="F",$P22="UP")</formula>
    </cfRule>
  </conditionalFormatting>
  <conditionalFormatting sqref="Q23">
    <cfRule type="expression" dxfId="389" priority="32">
      <formula>OR($P23="TOIL",$P23="F",$P23="UP")</formula>
    </cfRule>
  </conditionalFormatting>
  <conditionalFormatting sqref="Q26">
    <cfRule type="expression" dxfId="388" priority="31">
      <formula>OR($P26="TOIL",$P26="F",$P26="UP")</formula>
    </cfRule>
  </conditionalFormatting>
  <conditionalFormatting sqref="Q27">
    <cfRule type="expression" dxfId="387" priority="30">
      <formula>OR($P27="TOIL",$P27="F",$P27="UP")</formula>
    </cfRule>
  </conditionalFormatting>
  <conditionalFormatting sqref="Q28">
    <cfRule type="expression" dxfId="386" priority="29">
      <formula>OR($P28="TOIL",$P28="F",$P28="UP")</formula>
    </cfRule>
  </conditionalFormatting>
  <conditionalFormatting sqref="Q29">
    <cfRule type="expression" dxfId="385" priority="28">
      <formula>OR($P29="TOIL",$P29="F",$P29="UP")</formula>
    </cfRule>
  </conditionalFormatting>
  <conditionalFormatting sqref="Q30">
    <cfRule type="expression" dxfId="384" priority="27">
      <formula>OR($P30="TOIL",$P30="F",$P30="UP")</formula>
    </cfRule>
  </conditionalFormatting>
  <conditionalFormatting sqref="Q31">
    <cfRule type="expression" dxfId="383" priority="26">
      <formula>OR($P31="TOIL",$P31="F",$P31="UP")</formula>
    </cfRule>
  </conditionalFormatting>
  <conditionalFormatting sqref="Q32">
    <cfRule type="expression" dxfId="382" priority="25">
      <formula>OR($P32="TOIL",$P32="F",$P32="UP")</formula>
    </cfRule>
  </conditionalFormatting>
  <conditionalFormatting sqref="Q35">
    <cfRule type="expression" dxfId="381" priority="24">
      <formula>OR($P35="TOIL",$P35="F",$P35="UP")</formula>
    </cfRule>
  </conditionalFormatting>
  <conditionalFormatting sqref="Q36">
    <cfRule type="expression" dxfId="380" priority="23">
      <formula>OR($P36="TOIL",$P36="F",$P36="UP")</formula>
    </cfRule>
  </conditionalFormatting>
  <conditionalFormatting sqref="Q37">
    <cfRule type="expression" dxfId="379" priority="22">
      <formula>OR($P37="TOIL",$P37="F",$P37="UP")</formula>
    </cfRule>
  </conditionalFormatting>
  <conditionalFormatting sqref="Q38">
    <cfRule type="expression" dxfId="378" priority="21">
      <formula>OR($P38="TOIL",$P38="F",$P38="UP")</formula>
    </cfRule>
  </conditionalFormatting>
  <conditionalFormatting sqref="Q39">
    <cfRule type="expression" dxfId="377" priority="20">
      <formula>OR($P39="TOIL",$P39="F",$P39="UP")</formula>
    </cfRule>
  </conditionalFormatting>
  <conditionalFormatting sqref="Q40">
    <cfRule type="expression" dxfId="376" priority="19">
      <formula>OR($P40="TOIL",$P40="F",$P40="UP")</formula>
    </cfRule>
  </conditionalFormatting>
  <conditionalFormatting sqref="Q41">
    <cfRule type="expression" dxfId="375" priority="18">
      <formula>OR($P41="TOIL",$P41="F",$P41="UP")</formula>
    </cfRule>
  </conditionalFormatting>
  <conditionalFormatting sqref="Q44">
    <cfRule type="expression" dxfId="374" priority="17">
      <formula>OR($P44="TOIL",$P44="F",$P44="UP")</formula>
    </cfRule>
  </conditionalFormatting>
  <conditionalFormatting sqref="Q45">
    <cfRule type="expression" dxfId="373" priority="16">
      <formula>OR($P45="TOIL",$P45="F",$P45="UP")</formula>
    </cfRule>
  </conditionalFormatting>
  <conditionalFormatting sqref="Q46">
    <cfRule type="expression" dxfId="372" priority="15">
      <formula>OR($P46="TOIL",$P46="F",$P46="UP")</formula>
    </cfRule>
  </conditionalFormatting>
  <conditionalFormatting sqref="Q47">
    <cfRule type="expression" dxfId="371" priority="14">
      <formula>OR($P47="TOIL",$P47="F",$P47="UP")</formula>
    </cfRule>
  </conditionalFormatting>
  <conditionalFormatting sqref="Q48">
    <cfRule type="expression" dxfId="370" priority="13">
      <formula>OR($P48="TOIL",$P48="F",$P48="UP")</formula>
    </cfRule>
  </conditionalFormatting>
  <conditionalFormatting sqref="Q49">
    <cfRule type="expression" dxfId="369" priority="12">
      <formula>OR($P49="TOIL",$P49="F",$P49="UP")</formula>
    </cfRule>
  </conditionalFormatting>
  <conditionalFormatting sqref="Q50">
    <cfRule type="expression" dxfId="368" priority="11">
      <formula>OR($P50="TOIL",$P50="F",$P50="UP")</formula>
    </cfRule>
  </conditionalFormatting>
  <conditionalFormatting sqref="Q53">
    <cfRule type="expression" dxfId="367" priority="10">
      <formula>OR($P53="TOIL",$P53="F",$P53="UP")</formula>
    </cfRule>
  </conditionalFormatting>
  <conditionalFormatting sqref="Q54">
    <cfRule type="expression" dxfId="366" priority="9">
      <formula>OR($P54="TOIL",$P54="F",$P54="UP")</formula>
    </cfRule>
  </conditionalFormatting>
  <conditionalFormatting sqref="Q55">
    <cfRule type="expression" dxfId="365" priority="8">
      <formula>OR($P55="TOIL",$P55="F",$P55="UP")</formula>
    </cfRule>
  </conditionalFormatting>
  <conditionalFormatting sqref="Q56">
    <cfRule type="expression" dxfId="364" priority="7">
      <formula>OR($P56="TOIL",$P56="F",$P56="UP")</formula>
    </cfRule>
  </conditionalFormatting>
  <conditionalFormatting sqref="Q57">
    <cfRule type="expression" dxfId="363" priority="6">
      <formula>OR($P57="TOIL",$P57="F",$P57="UP")</formula>
    </cfRule>
  </conditionalFormatting>
  <conditionalFormatting sqref="Q58">
    <cfRule type="expression" dxfId="362" priority="5">
      <formula>OR($P58="TOIL",$P58="F",$P58="UP")</formula>
    </cfRule>
  </conditionalFormatting>
  <conditionalFormatting sqref="Q59">
    <cfRule type="expression" dxfId="361" priority="4">
      <formula>OR($P59="TOIL",$P59="F",$P59="UP")</formula>
    </cfRule>
  </conditionalFormatting>
  <conditionalFormatting sqref="T65">
    <cfRule type="expression" dxfId="360" priority="1">
      <formula>($T$63+$T$64)&gt;((10/37.5)*$G$7)</formula>
    </cfRule>
  </conditionalFormatting>
  <dataValidations count="1">
    <dataValidation type="list" allowBlank="1" showInputMessage="1" showErrorMessage="1" sqref="P17:P23 P53:P59 P44:P50 P35:P41 P26:P32">
      <formula1>$X$51:$X$60</formula1>
    </dataValidation>
  </dataValidations>
  <pageMargins left="0.23622047244094491" right="0.23622047244094491" top="0" bottom="0" header="0" footer="0"/>
  <pageSetup paperSize="9"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77"/>
  <sheetViews>
    <sheetView topLeftCell="A37" zoomScale="70" zoomScaleNormal="70" workbookViewId="0">
      <selection activeCell="D18" sqref="D18"/>
    </sheetView>
  </sheetViews>
  <sheetFormatPr defaultColWidth="4.85546875" defaultRowHeight="15.75" x14ac:dyDescent="0.25"/>
  <cols>
    <col min="1" max="1" width="1.140625" style="1" customWidth="1"/>
    <col min="2" max="2" width="1.7109375" style="1" customWidth="1"/>
    <col min="3" max="3" width="17.5703125" style="1" bestFit="1" customWidth="1"/>
    <col min="4" max="4" width="14" style="1" bestFit="1" customWidth="1"/>
    <col min="5" max="6" width="4" style="1" customWidth="1"/>
    <col min="7" max="7" width="6" style="1" bestFit="1" customWidth="1"/>
    <col min="8" max="10" width="4" style="1" customWidth="1"/>
    <col min="11" max="11" width="4.7109375" style="1" customWidth="1"/>
    <col min="12" max="12" width="6.42578125" style="1" customWidth="1"/>
    <col min="13" max="13" width="9.5703125" style="1" bestFit="1" customWidth="1"/>
    <col min="14" max="14" width="9.42578125" style="1" customWidth="1"/>
    <col min="15" max="15" width="16" style="1" bestFit="1" customWidth="1"/>
    <col min="16" max="16" width="12.7109375" style="2" customWidth="1"/>
    <col min="17" max="17" width="10.140625" style="2" customWidth="1"/>
    <col min="18" max="18" width="14.85546875" style="2" customWidth="1"/>
    <col min="19" max="19" width="1.7109375" style="3" customWidth="1"/>
    <col min="20" max="20" width="9.85546875" style="1" customWidth="1"/>
    <col min="21" max="21" width="10.42578125" style="2" customWidth="1"/>
    <col min="22" max="22" width="1.85546875" style="1" customWidth="1"/>
    <col min="23" max="23" width="8.85546875" style="1" customWidth="1"/>
    <col min="24" max="24" width="9.85546875" style="1" customWidth="1"/>
    <col min="25" max="25" width="11.28515625" style="1" customWidth="1"/>
    <col min="26" max="26" width="37.28515625" style="1" customWidth="1"/>
    <col min="27" max="27" width="2.28515625" style="1" customWidth="1"/>
    <col min="28" max="252" width="8.85546875" style="1" customWidth="1"/>
    <col min="253" max="253" width="10.85546875" style="1" bestFit="1" customWidth="1"/>
    <col min="254" max="254" width="9.28515625" style="1" bestFit="1" customWidth="1"/>
    <col min="255" max="256" width="0" style="1" hidden="1" customWidth="1"/>
    <col min="257" max="16384" width="4.85546875" style="1"/>
  </cols>
  <sheetData>
    <row r="1" spans="2:27" ht="8.25" customHeight="1" x14ac:dyDescent="0.25"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189"/>
      <c r="R1" s="189"/>
      <c r="S1" s="188"/>
      <c r="T1" s="188"/>
      <c r="U1" s="189"/>
      <c r="V1" s="188"/>
      <c r="W1" s="188"/>
      <c r="X1" s="188"/>
      <c r="Y1" s="188"/>
      <c r="Z1" s="188"/>
      <c r="AA1" s="188"/>
    </row>
    <row r="2" spans="2:27" x14ac:dyDescent="0.25">
      <c r="B2" s="174"/>
      <c r="C2" s="316" t="s">
        <v>78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7"/>
      <c r="T2" s="317"/>
      <c r="U2" s="317"/>
      <c r="V2" s="317"/>
      <c r="W2" s="317"/>
      <c r="X2" s="317"/>
      <c r="Y2" s="317"/>
      <c r="Z2" s="317"/>
      <c r="AA2" s="170"/>
    </row>
    <row r="3" spans="2:27" ht="16.5" thickBot="1" x14ac:dyDescent="0.3">
      <c r="B3" s="174"/>
      <c r="C3" s="316" t="s">
        <v>39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7"/>
      <c r="T3" s="317"/>
      <c r="U3" s="317"/>
      <c r="V3" s="317"/>
      <c r="W3" s="317"/>
      <c r="X3" s="317"/>
      <c r="Y3" s="317"/>
      <c r="Z3" s="317"/>
      <c r="AA3" s="170"/>
    </row>
    <row r="4" spans="2:27" x14ac:dyDescent="0.25">
      <c r="B4" s="174"/>
      <c r="C4" s="171" t="s">
        <v>0</v>
      </c>
      <c r="D4" s="361">
        <f>'Apr 2020'!D4:L5</f>
        <v>0</v>
      </c>
      <c r="E4" s="362"/>
      <c r="F4" s="362"/>
      <c r="G4" s="362"/>
      <c r="H4" s="362"/>
      <c r="I4" s="362"/>
      <c r="J4" s="362"/>
      <c r="K4" s="362"/>
      <c r="L4" s="363"/>
      <c r="M4" s="106"/>
      <c r="N4" s="106"/>
      <c r="O4" s="106"/>
      <c r="P4" s="131"/>
      <c r="Q4" s="131"/>
      <c r="R4" s="131"/>
      <c r="S4" s="106"/>
      <c r="T4" s="123" t="s">
        <v>30</v>
      </c>
      <c r="U4" s="124"/>
      <c r="V4" s="103"/>
      <c r="W4" s="103"/>
      <c r="X4" s="103"/>
      <c r="Y4" s="103"/>
      <c r="Z4" s="104"/>
      <c r="AA4" s="170"/>
    </row>
    <row r="5" spans="2:27" ht="16.5" thickBot="1" x14ac:dyDescent="0.3">
      <c r="B5" s="174"/>
      <c r="C5" s="171"/>
      <c r="D5" s="364"/>
      <c r="E5" s="365"/>
      <c r="F5" s="365"/>
      <c r="G5" s="365"/>
      <c r="H5" s="365"/>
      <c r="I5" s="365"/>
      <c r="J5" s="365"/>
      <c r="K5" s="365"/>
      <c r="L5" s="366"/>
      <c r="M5" s="106"/>
      <c r="N5" s="106"/>
      <c r="O5" s="171" t="s">
        <v>1</v>
      </c>
      <c r="P5" s="318">
        <f>C26</f>
        <v>43983</v>
      </c>
      <c r="Q5" s="318"/>
      <c r="R5" s="172"/>
      <c r="S5" s="106"/>
      <c r="T5" s="108" t="s">
        <v>31</v>
      </c>
      <c r="U5" s="131"/>
      <c r="V5" s="106"/>
      <c r="W5" s="106"/>
      <c r="X5" s="106"/>
      <c r="Y5" s="106"/>
      <c r="Z5" s="107"/>
      <c r="AA5" s="170"/>
    </row>
    <row r="6" spans="2:27" ht="16.5" thickBot="1" x14ac:dyDescent="0.3">
      <c r="B6" s="174"/>
      <c r="C6" s="171" t="s">
        <v>2</v>
      </c>
      <c r="D6" s="319">
        <f>'Apr 2020'!D6:L6</f>
        <v>0</v>
      </c>
      <c r="E6" s="320"/>
      <c r="F6" s="320"/>
      <c r="G6" s="320"/>
      <c r="H6" s="320"/>
      <c r="I6" s="320"/>
      <c r="J6" s="320"/>
      <c r="K6" s="320"/>
      <c r="L6" s="321"/>
      <c r="M6" s="106"/>
      <c r="N6" s="106"/>
      <c r="O6" s="106"/>
      <c r="P6" s="131"/>
      <c r="Q6" s="131"/>
      <c r="R6" s="131"/>
      <c r="S6" s="106"/>
      <c r="T6" s="108" t="s">
        <v>32</v>
      </c>
      <c r="U6" s="131"/>
      <c r="V6" s="106"/>
      <c r="W6" s="106"/>
      <c r="X6" s="106"/>
      <c r="Y6" s="106"/>
      <c r="Z6" s="107"/>
      <c r="AA6" s="170"/>
    </row>
    <row r="7" spans="2:27" ht="16.5" thickBot="1" x14ac:dyDescent="0.3">
      <c r="B7" s="174"/>
      <c r="C7" s="171" t="s">
        <v>26</v>
      </c>
      <c r="D7" s="106"/>
      <c r="E7" s="173"/>
      <c r="F7" s="106"/>
      <c r="G7" s="255">
        <f>'May 2020'!G7</f>
        <v>0</v>
      </c>
      <c r="H7" s="108" t="s">
        <v>3</v>
      </c>
      <c r="I7" s="106"/>
      <c r="J7" s="106"/>
      <c r="K7" s="106"/>
      <c r="L7" s="106"/>
      <c r="M7" s="254">
        <f>(G7/7)*COUNT(C17:C59)</f>
        <v>0</v>
      </c>
      <c r="N7" s="128"/>
      <c r="O7" s="106"/>
      <c r="P7" s="131"/>
      <c r="Q7" s="131"/>
      <c r="R7" s="131"/>
      <c r="S7" s="106"/>
      <c r="T7" s="108" t="s">
        <v>34</v>
      </c>
      <c r="U7" s="131"/>
      <c r="V7" s="106"/>
      <c r="W7" s="106"/>
      <c r="X7" s="106"/>
      <c r="Y7" s="106"/>
      <c r="Z7" s="107"/>
      <c r="AA7" s="170"/>
    </row>
    <row r="8" spans="2:27" ht="16.5" thickBot="1" x14ac:dyDescent="0.3">
      <c r="B8" s="174"/>
      <c r="C8" s="106"/>
      <c r="D8" s="106"/>
      <c r="E8" s="173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31"/>
      <c r="Q8" s="131"/>
      <c r="R8" s="131"/>
      <c r="S8" s="106"/>
      <c r="T8" s="126" t="s">
        <v>60</v>
      </c>
      <c r="U8" s="132"/>
      <c r="V8" s="120"/>
      <c r="W8" s="120"/>
      <c r="X8" s="120"/>
      <c r="Y8" s="120"/>
      <c r="Z8" s="121"/>
      <c r="AA8" s="170"/>
    </row>
    <row r="9" spans="2:27" ht="16.5" thickBot="1" x14ac:dyDescent="0.3">
      <c r="B9" s="174"/>
      <c r="C9" s="129"/>
      <c r="D9" s="106"/>
      <c r="E9" s="313" t="s">
        <v>61</v>
      </c>
      <c r="F9" s="314"/>
      <c r="G9" s="314"/>
      <c r="H9" s="314"/>
      <c r="I9" s="314"/>
      <c r="J9" s="314"/>
      <c r="K9" s="314"/>
      <c r="L9" s="315"/>
      <c r="M9" s="106"/>
      <c r="N9" s="106"/>
      <c r="O9" s="106"/>
      <c r="P9" s="131"/>
      <c r="Q9" s="131"/>
      <c r="R9" s="131"/>
      <c r="S9" s="106"/>
      <c r="T9" s="106"/>
      <c r="U9" s="131"/>
      <c r="V9" s="106"/>
      <c r="W9" s="106"/>
      <c r="X9" s="106"/>
      <c r="Y9" s="106"/>
      <c r="Z9" s="106"/>
      <c r="AA9" s="170"/>
    </row>
    <row r="10" spans="2:27" ht="15" customHeight="1" x14ac:dyDescent="0.25">
      <c r="B10" s="174"/>
      <c r="C10" s="304" t="s">
        <v>4</v>
      </c>
      <c r="D10" s="307" t="s">
        <v>90</v>
      </c>
      <c r="E10" s="338" t="s">
        <v>40</v>
      </c>
      <c r="F10" s="339"/>
      <c r="G10" s="340"/>
      <c r="H10" s="341"/>
      <c r="I10" s="338" t="s">
        <v>41</v>
      </c>
      <c r="J10" s="339"/>
      <c r="K10" s="340"/>
      <c r="L10" s="341"/>
      <c r="M10" s="130" t="s">
        <v>5</v>
      </c>
      <c r="N10" s="99" t="s">
        <v>51</v>
      </c>
      <c r="O10" s="99" t="s">
        <v>8</v>
      </c>
      <c r="P10" s="310" t="s">
        <v>91</v>
      </c>
      <c r="Q10" s="310" t="s">
        <v>92</v>
      </c>
      <c r="R10" s="99" t="s">
        <v>59</v>
      </c>
      <c r="S10" s="103"/>
      <c r="T10" s="328" t="s">
        <v>53</v>
      </c>
      <c r="U10" s="310" t="s">
        <v>17</v>
      </c>
      <c r="V10" s="106"/>
      <c r="W10" s="102"/>
      <c r="X10" s="103"/>
      <c r="Y10" s="103"/>
      <c r="Z10" s="104"/>
      <c r="AA10" s="170"/>
    </row>
    <row r="11" spans="2:27" x14ac:dyDescent="0.25">
      <c r="B11" s="174"/>
      <c r="C11" s="305"/>
      <c r="D11" s="308"/>
      <c r="E11" s="342" t="s">
        <v>6</v>
      </c>
      <c r="F11" s="343"/>
      <c r="G11" s="343" t="s">
        <v>7</v>
      </c>
      <c r="H11" s="344"/>
      <c r="I11" s="342" t="s">
        <v>6</v>
      </c>
      <c r="J11" s="343"/>
      <c r="K11" s="343" t="s">
        <v>7</v>
      </c>
      <c r="L11" s="344"/>
      <c r="M11" s="131" t="s">
        <v>8</v>
      </c>
      <c r="N11" s="100" t="s">
        <v>52</v>
      </c>
      <c r="O11" s="100" t="s">
        <v>5</v>
      </c>
      <c r="P11" s="311"/>
      <c r="Q11" s="311"/>
      <c r="R11" s="100" t="s">
        <v>54</v>
      </c>
      <c r="S11" s="106"/>
      <c r="T11" s="329"/>
      <c r="U11" s="331"/>
      <c r="V11" s="106"/>
      <c r="W11" s="333" t="s">
        <v>56</v>
      </c>
      <c r="X11" s="316"/>
      <c r="Y11" s="316"/>
      <c r="Z11" s="334"/>
      <c r="AA11" s="170"/>
    </row>
    <row r="12" spans="2:27" ht="16.5" thickBot="1" x14ac:dyDescent="0.3">
      <c r="B12" s="174"/>
      <c r="C12" s="306"/>
      <c r="D12" s="309"/>
      <c r="E12" s="335" t="s">
        <v>9</v>
      </c>
      <c r="F12" s="336"/>
      <c r="G12" s="336" t="s">
        <v>9</v>
      </c>
      <c r="H12" s="337"/>
      <c r="I12" s="335" t="s">
        <v>9</v>
      </c>
      <c r="J12" s="336"/>
      <c r="K12" s="336" t="s">
        <v>9</v>
      </c>
      <c r="L12" s="337"/>
      <c r="M12" s="132" t="s">
        <v>10</v>
      </c>
      <c r="N12" s="133" t="s">
        <v>10</v>
      </c>
      <c r="O12" s="133" t="s">
        <v>58</v>
      </c>
      <c r="P12" s="312"/>
      <c r="Q12" s="312"/>
      <c r="R12" s="101">
        <f>G7</f>
        <v>0</v>
      </c>
      <c r="S12" s="106"/>
      <c r="T12" s="330"/>
      <c r="U12" s="332"/>
      <c r="V12" s="106"/>
      <c r="W12" s="108"/>
      <c r="X12" s="106"/>
      <c r="Y12" s="106"/>
      <c r="Z12" s="107"/>
      <c r="AA12" s="170"/>
    </row>
    <row r="13" spans="2:27" ht="15.75" customHeight="1" x14ac:dyDescent="0.25">
      <c r="B13" s="174"/>
      <c r="C13" s="134"/>
      <c r="D13" s="135"/>
      <c r="E13" s="136" t="s">
        <v>11</v>
      </c>
      <c r="F13" s="137" t="s">
        <v>12</v>
      </c>
      <c r="G13" s="138" t="s">
        <v>11</v>
      </c>
      <c r="H13" s="139" t="s">
        <v>12</v>
      </c>
      <c r="I13" s="136" t="s">
        <v>11</v>
      </c>
      <c r="J13" s="137" t="s">
        <v>12</v>
      </c>
      <c r="K13" s="138" t="s">
        <v>11</v>
      </c>
      <c r="L13" s="139" t="s">
        <v>12</v>
      </c>
      <c r="M13" s="131"/>
      <c r="N13" s="99"/>
      <c r="O13" s="100"/>
      <c r="P13" s="100"/>
      <c r="Q13" s="100"/>
      <c r="R13" s="100"/>
      <c r="S13" s="106"/>
      <c r="T13" s="349" t="s">
        <v>94</v>
      </c>
      <c r="U13" s="350"/>
      <c r="V13" s="106"/>
      <c r="W13" s="108"/>
      <c r="X13" s="106"/>
      <c r="Y13" s="106"/>
      <c r="Z13" s="107"/>
      <c r="AA13" s="170"/>
    </row>
    <row r="14" spans="2:27" x14ac:dyDescent="0.25">
      <c r="B14" s="174"/>
      <c r="C14" s="140" t="s">
        <v>29</v>
      </c>
      <c r="D14" s="141"/>
      <c r="E14" s="142"/>
      <c r="F14" s="143"/>
      <c r="G14" s="144"/>
      <c r="H14" s="145"/>
      <c r="I14" s="142"/>
      <c r="J14" s="143"/>
      <c r="K14" s="146"/>
      <c r="L14" s="145"/>
      <c r="M14" s="147"/>
      <c r="N14" s="148"/>
      <c r="O14" s="148"/>
      <c r="P14" s="148"/>
      <c r="Q14" s="148"/>
      <c r="R14" s="148"/>
      <c r="S14" s="27"/>
      <c r="T14" s="351"/>
      <c r="U14" s="352"/>
      <c r="V14" s="106"/>
      <c r="W14" s="108"/>
      <c r="X14" s="106"/>
      <c r="Y14" s="106"/>
      <c r="Z14" s="107"/>
      <c r="AA14" s="170"/>
    </row>
    <row r="15" spans="2:27" ht="16.5" thickBot="1" x14ac:dyDescent="0.3">
      <c r="B15" s="174"/>
      <c r="C15" s="4" t="s">
        <v>35</v>
      </c>
      <c r="D15" s="5" t="s">
        <v>36</v>
      </c>
      <c r="E15" s="6">
        <v>8</v>
      </c>
      <c r="F15" s="7">
        <v>30</v>
      </c>
      <c r="G15" s="8"/>
      <c r="H15" s="9"/>
      <c r="I15" s="6"/>
      <c r="J15" s="7"/>
      <c r="K15" s="10">
        <v>17</v>
      </c>
      <c r="L15" s="11">
        <v>0</v>
      </c>
      <c r="M15" s="12">
        <v>8.5</v>
      </c>
      <c r="N15" s="13">
        <v>0.5</v>
      </c>
      <c r="O15" s="13">
        <v>8</v>
      </c>
      <c r="P15" s="35"/>
      <c r="Q15" s="14"/>
      <c r="R15" s="36">
        <f>SUM(O15-7.5)</f>
        <v>0.5</v>
      </c>
      <c r="S15" s="15"/>
      <c r="T15" s="16">
        <v>0.5</v>
      </c>
      <c r="U15" s="17"/>
      <c r="V15" s="106"/>
      <c r="W15" s="105"/>
      <c r="X15" s="106"/>
      <c r="Y15" s="106"/>
      <c r="Z15" s="107"/>
      <c r="AA15" s="170"/>
    </row>
    <row r="16" spans="2:27" ht="16.899999999999999" customHeight="1" x14ac:dyDescent="0.25">
      <c r="B16" s="174"/>
      <c r="C16" s="246"/>
      <c r="D16" s="150"/>
      <c r="E16" s="153"/>
      <c r="F16" s="154"/>
      <c r="G16" s="155"/>
      <c r="H16" s="156"/>
      <c r="I16" s="153"/>
      <c r="J16" s="154"/>
      <c r="K16" s="157"/>
      <c r="L16" s="158"/>
      <c r="M16" s="159"/>
      <c r="N16" s="86"/>
      <c r="O16" s="159"/>
      <c r="P16" s="87"/>
      <c r="Q16" s="87"/>
      <c r="R16" s="86"/>
      <c r="S16" s="160"/>
      <c r="T16" s="90"/>
      <c r="U16" s="91"/>
      <c r="V16" s="106"/>
      <c r="W16" s="105" t="s">
        <v>13</v>
      </c>
      <c r="X16" s="106" t="s">
        <v>27</v>
      </c>
      <c r="Y16" s="106"/>
      <c r="Z16" s="107"/>
      <c r="AA16" s="170"/>
    </row>
    <row r="17" spans="2:27" ht="16.899999999999999" customHeight="1" x14ac:dyDescent="0.25">
      <c r="B17" s="174"/>
      <c r="C17" s="235">
        <f>D17</f>
        <v>43976</v>
      </c>
      <c r="D17" s="202">
        <v>43976</v>
      </c>
      <c r="E17" s="20"/>
      <c r="F17" s="21"/>
      <c r="G17" s="22"/>
      <c r="H17" s="23"/>
      <c r="I17" s="20"/>
      <c r="J17" s="21"/>
      <c r="K17" s="24"/>
      <c r="L17" s="25"/>
      <c r="M17" s="42">
        <f>((TIME(G17,H17,0)-TIME(E17,F17,0))+(TIME(K17,L17,0)-TIME(I17,J17,0)))*24</f>
        <v>0</v>
      </c>
      <c r="N17" s="26"/>
      <c r="O17" s="42">
        <f>SUM(M17-N17)</f>
        <v>0</v>
      </c>
      <c r="P17" s="26"/>
      <c r="Q17" s="26"/>
      <c r="R17" s="197" t="str">
        <f t="shared" ref="R17:R23" si="0">IF(P17="TOIL", "Use TOIL column  →         ", IF(P17="F", "Use Flexi column →         ", IF(P17="UP", "Leave blank                      ",  "")))</f>
        <v/>
      </c>
      <c r="T17" s="92"/>
      <c r="U17" s="93"/>
      <c r="V17" s="106"/>
      <c r="W17" s="105" t="s">
        <v>14</v>
      </c>
      <c r="X17" s="106" t="s">
        <v>15</v>
      </c>
      <c r="Y17" s="106"/>
      <c r="Z17" s="107"/>
      <c r="AA17" s="170"/>
    </row>
    <row r="18" spans="2:27" ht="16.899999999999999" customHeight="1" x14ac:dyDescent="0.25">
      <c r="B18" s="174"/>
      <c r="C18" s="235">
        <f>C17+1</f>
        <v>43977</v>
      </c>
      <c r="D18" s="19" t="s">
        <v>46</v>
      </c>
      <c r="E18" s="20"/>
      <c r="F18" s="21"/>
      <c r="G18" s="22"/>
      <c r="H18" s="23"/>
      <c r="I18" s="20"/>
      <c r="J18" s="21"/>
      <c r="K18" s="24"/>
      <c r="L18" s="25"/>
      <c r="M18" s="42">
        <f t="shared" ref="M18:M23" si="1">((TIME(G18,H18,0)-TIME(E18,F18,0))+(TIME(K18,L18,0)-TIME(I18,J18,0)))*24</f>
        <v>0</v>
      </c>
      <c r="N18" s="26"/>
      <c r="O18" s="42">
        <f t="shared" ref="O18:O23" si="2">SUM(M18-N18)</f>
        <v>0</v>
      </c>
      <c r="P18" s="26"/>
      <c r="Q18" s="26"/>
      <c r="R18" s="197" t="str">
        <f t="shared" si="0"/>
        <v/>
      </c>
      <c r="T18" s="92"/>
      <c r="U18" s="93"/>
      <c r="V18" s="106"/>
      <c r="W18" s="105" t="s">
        <v>16</v>
      </c>
      <c r="X18" s="106" t="s">
        <v>37</v>
      </c>
      <c r="Y18" s="106"/>
      <c r="Z18" s="107"/>
      <c r="AA18" s="170"/>
    </row>
    <row r="19" spans="2:27" ht="16.899999999999999" customHeight="1" x14ac:dyDescent="0.25">
      <c r="B19" s="174"/>
      <c r="C19" s="235">
        <f t="shared" ref="C19:C23" si="3">C18+1</f>
        <v>43978</v>
      </c>
      <c r="D19" s="19" t="s">
        <v>47</v>
      </c>
      <c r="E19" s="280"/>
      <c r="F19" s="281"/>
      <c r="G19" s="282"/>
      <c r="H19" s="283"/>
      <c r="I19" s="280"/>
      <c r="J19" s="281"/>
      <c r="K19" s="284"/>
      <c r="L19" s="285"/>
      <c r="M19" s="42">
        <f t="shared" si="1"/>
        <v>0</v>
      </c>
      <c r="N19" s="286"/>
      <c r="O19" s="42">
        <f t="shared" si="2"/>
        <v>0</v>
      </c>
      <c r="P19" s="26"/>
      <c r="Q19" s="26"/>
      <c r="R19" s="197" t="str">
        <f t="shared" si="0"/>
        <v/>
      </c>
      <c r="T19" s="92"/>
      <c r="U19" s="93"/>
      <c r="V19" s="106"/>
      <c r="W19" s="105" t="s">
        <v>17</v>
      </c>
      <c r="X19" s="106" t="s">
        <v>28</v>
      </c>
      <c r="Y19" s="106"/>
      <c r="Z19" s="107"/>
      <c r="AA19" s="170"/>
    </row>
    <row r="20" spans="2:27" ht="16.899999999999999" customHeight="1" x14ac:dyDescent="0.25">
      <c r="B20" s="174"/>
      <c r="C20" s="235">
        <f t="shared" si="3"/>
        <v>43979</v>
      </c>
      <c r="D20" s="19" t="s">
        <v>48</v>
      </c>
      <c r="E20" s="280"/>
      <c r="F20" s="281"/>
      <c r="G20" s="282"/>
      <c r="H20" s="283"/>
      <c r="I20" s="280"/>
      <c r="J20" s="281"/>
      <c r="K20" s="284"/>
      <c r="L20" s="285"/>
      <c r="M20" s="42">
        <f t="shared" si="1"/>
        <v>0</v>
      </c>
      <c r="N20" s="286"/>
      <c r="O20" s="42">
        <f t="shared" si="2"/>
        <v>0</v>
      </c>
      <c r="P20" s="26"/>
      <c r="Q20" s="26"/>
      <c r="R20" s="197" t="str">
        <f t="shared" si="0"/>
        <v/>
      </c>
      <c r="T20" s="92"/>
      <c r="U20" s="93"/>
      <c r="V20" s="106"/>
      <c r="W20" s="105" t="s">
        <v>18</v>
      </c>
      <c r="X20" s="106" t="s">
        <v>19</v>
      </c>
      <c r="Y20" s="106"/>
      <c r="Z20" s="107"/>
      <c r="AA20" s="170"/>
    </row>
    <row r="21" spans="2:27" ht="16.899999999999999" customHeight="1" x14ac:dyDescent="0.25">
      <c r="B21" s="174"/>
      <c r="C21" s="235">
        <f t="shared" si="3"/>
        <v>43980</v>
      </c>
      <c r="D21" s="19" t="s">
        <v>42</v>
      </c>
      <c r="E21" s="280"/>
      <c r="F21" s="281"/>
      <c r="G21" s="282"/>
      <c r="H21" s="283"/>
      <c r="I21" s="280"/>
      <c r="J21" s="281"/>
      <c r="K21" s="284"/>
      <c r="L21" s="285"/>
      <c r="M21" s="42">
        <f t="shared" si="1"/>
        <v>0</v>
      </c>
      <c r="N21" s="286"/>
      <c r="O21" s="42">
        <f t="shared" si="2"/>
        <v>0</v>
      </c>
      <c r="P21" s="26"/>
      <c r="Q21" s="26"/>
      <c r="R21" s="197" t="str">
        <f t="shared" si="0"/>
        <v/>
      </c>
      <c r="T21" s="92"/>
      <c r="U21" s="93"/>
      <c r="V21" s="106"/>
      <c r="W21" s="105" t="s">
        <v>20</v>
      </c>
      <c r="X21" s="106" t="s">
        <v>21</v>
      </c>
      <c r="Y21" s="106"/>
      <c r="Z21" s="107"/>
      <c r="AA21" s="170"/>
    </row>
    <row r="22" spans="2:27" ht="16.899999999999999" customHeight="1" x14ac:dyDescent="0.25">
      <c r="B22" s="174"/>
      <c r="C22" s="235">
        <f t="shared" si="3"/>
        <v>43981</v>
      </c>
      <c r="D22" s="19" t="s">
        <v>43</v>
      </c>
      <c r="E22" s="20"/>
      <c r="F22" s="21"/>
      <c r="G22" s="22"/>
      <c r="H22" s="23"/>
      <c r="I22" s="20"/>
      <c r="J22" s="21"/>
      <c r="K22" s="24"/>
      <c r="L22" s="25"/>
      <c r="M22" s="42">
        <f t="shared" si="1"/>
        <v>0</v>
      </c>
      <c r="N22" s="26"/>
      <c r="O22" s="42">
        <f t="shared" si="2"/>
        <v>0</v>
      </c>
      <c r="P22" s="26"/>
      <c r="Q22" s="26"/>
      <c r="R22" s="197" t="str">
        <f t="shared" si="0"/>
        <v/>
      </c>
      <c r="T22" s="92"/>
      <c r="U22" s="93"/>
      <c r="V22" s="106"/>
      <c r="W22" s="105" t="s">
        <v>22</v>
      </c>
      <c r="X22" s="106" t="s">
        <v>23</v>
      </c>
      <c r="Y22" s="106"/>
      <c r="Z22" s="107"/>
      <c r="AA22" s="170"/>
    </row>
    <row r="23" spans="2:27" ht="16.899999999999999" customHeight="1" x14ac:dyDescent="0.25">
      <c r="B23" s="174"/>
      <c r="C23" s="235">
        <f t="shared" si="3"/>
        <v>43982</v>
      </c>
      <c r="D23" s="19" t="s">
        <v>44</v>
      </c>
      <c r="E23" s="20"/>
      <c r="F23" s="21"/>
      <c r="G23" s="22"/>
      <c r="H23" s="23"/>
      <c r="I23" s="20"/>
      <c r="J23" s="21"/>
      <c r="K23" s="24"/>
      <c r="L23" s="25"/>
      <c r="M23" s="42">
        <f t="shared" si="1"/>
        <v>0</v>
      </c>
      <c r="N23" s="26"/>
      <c r="O23" s="42">
        <f t="shared" si="2"/>
        <v>0</v>
      </c>
      <c r="P23" s="26"/>
      <c r="Q23" s="26"/>
      <c r="R23" s="197" t="str">
        <f t="shared" si="0"/>
        <v/>
      </c>
      <c r="T23" s="92"/>
      <c r="U23" s="93"/>
      <c r="V23" s="106"/>
      <c r="W23" s="105" t="s">
        <v>24</v>
      </c>
      <c r="X23" s="106" t="s">
        <v>33</v>
      </c>
      <c r="Y23" s="106"/>
      <c r="Z23" s="107"/>
      <c r="AA23" s="170"/>
    </row>
    <row r="24" spans="2:27" s="28" customFormat="1" ht="16.899999999999999" customHeight="1" x14ac:dyDescent="0.25">
      <c r="B24" s="187"/>
      <c r="C24" s="236"/>
      <c r="D24" s="39" t="s">
        <v>50</v>
      </c>
      <c r="E24" s="55"/>
      <c r="F24" s="56"/>
      <c r="G24" s="57"/>
      <c r="H24" s="58"/>
      <c r="I24" s="55"/>
      <c r="J24" s="56"/>
      <c r="K24" s="59"/>
      <c r="L24" s="60"/>
      <c r="M24" s="161"/>
      <c r="N24" s="45"/>
      <c r="O24" s="40">
        <f>SUM(O17:O23)</f>
        <v>0</v>
      </c>
      <c r="P24" s="61"/>
      <c r="Q24" s="40">
        <f>SUM(Q17:Q23)</f>
        <v>0</v>
      </c>
      <c r="R24" s="40">
        <f>SUM(O24-G$7)+Q24</f>
        <v>0</v>
      </c>
      <c r="S24" s="62"/>
      <c r="T24" s="88"/>
      <c r="U24" s="89"/>
      <c r="V24" s="113"/>
      <c r="W24" s="105" t="s">
        <v>55</v>
      </c>
      <c r="X24" s="106" t="s">
        <v>53</v>
      </c>
      <c r="Y24" s="106"/>
      <c r="Z24" s="107"/>
      <c r="AA24" s="175"/>
    </row>
    <row r="25" spans="2:27" ht="16.899999999999999" customHeight="1" x14ac:dyDescent="0.25">
      <c r="B25" s="174"/>
      <c r="C25" s="235"/>
      <c r="D25" s="19"/>
      <c r="E25" s="63"/>
      <c r="F25" s="64"/>
      <c r="G25" s="65"/>
      <c r="H25" s="66"/>
      <c r="I25" s="63"/>
      <c r="J25" s="64"/>
      <c r="K25" s="67"/>
      <c r="L25" s="68"/>
      <c r="M25" s="42"/>
      <c r="N25" s="41"/>
      <c r="O25" s="42"/>
      <c r="P25" s="69"/>
      <c r="Q25" s="69"/>
      <c r="R25" s="41"/>
      <c r="S25" s="27"/>
      <c r="T25" s="94"/>
      <c r="U25" s="95"/>
      <c r="V25" s="106"/>
      <c r="W25" s="105" t="s">
        <v>62</v>
      </c>
      <c r="X25" s="106" t="s">
        <v>49</v>
      </c>
      <c r="Y25" s="113"/>
      <c r="Z25" s="115"/>
      <c r="AA25" s="170"/>
    </row>
    <row r="26" spans="2:27" ht="16.899999999999999" customHeight="1" thickBot="1" x14ac:dyDescent="0.3">
      <c r="B26" s="174"/>
      <c r="C26" s="235">
        <f>C23+1</f>
        <v>43983</v>
      </c>
      <c r="D26" s="19" t="s">
        <v>45</v>
      </c>
      <c r="E26" s="20"/>
      <c r="F26" s="21"/>
      <c r="G26" s="22"/>
      <c r="H26" s="23"/>
      <c r="I26" s="20"/>
      <c r="J26" s="21"/>
      <c r="K26" s="24"/>
      <c r="L26" s="25"/>
      <c r="M26" s="42">
        <f t="shared" ref="M26:M32" si="4">((TIME(G26,H26,0)-TIME(E26,F26,0))+(TIME(K26,L26,0)-TIME(I26,J26,0)))*24</f>
        <v>0</v>
      </c>
      <c r="N26" s="26"/>
      <c r="O26" s="42">
        <f t="shared" ref="O26:O31" si="5">SUM(M26-N26)</f>
        <v>0</v>
      </c>
      <c r="P26" s="26"/>
      <c r="Q26" s="26"/>
      <c r="R26" s="197" t="str">
        <f t="shared" ref="R26:R32" si="6">IF(P26="TOIL", "Use TOIL column  →         ", IF(P26="F", "Use Flexi column →         ", IF(P26="UP", "Leave blank                      ",  "")))</f>
        <v/>
      </c>
      <c r="T26" s="92"/>
      <c r="U26" s="93"/>
      <c r="V26" s="106"/>
      <c r="W26" s="122"/>
      <c r="X26" s="120"/>
      <c r="Y26" s="120"/>
      <c r="Z26" s="121"/>
      <c r="AA26" s="170"/>
    </row>
    <row r="27" spans="2:27" ht="16.899999999999999" customHeight="1" thickBot="1" x14ac:dyDescent="0.3">
      <c r="B27" s="174"/>
      <c r="C27" s="235">
        <f>C26+1</f>
        <v>43984</v>
      </c>
      <c r="D27" s="19" t="s">
        <v>46</v>
      </c>
      <c r="E27" s="20"/>
      <c r="F27" s="21"/>
      <c r="G27" s="22"/>
      <c r="H27" s="23"/>
      <c r="I27" s="20"/>
      <c r="J27" s="21"/>
      <c r="K27" s="24"/>
      <c r="L27" s="25"/>
      <c r="M27" s="42">
        <f t="shared" si="4"/>
        <v>0</v>
      </c>
      <c r="N27" s="26"/>
      <c r="O27" s="42">
        <f t="shared" si="5"/>
        <v>0</v>
      </c>
      <c r="P27" s="26"/>
      <c r="Q27" s="26"/>
      <c r="R27" s="197" t="str">
        <f t="shared" si="6"/>
        <v/>
      </c>
      <c r="T27" s="92"/>
      <c r="U27" s="93"/>
      <c r="V27" s="106"/>
      <c r="W27" s="106"/>
      <c r="X27" s="106"/>
      <c r="Y27" s="106"/>
      <c r="Z27" s="106"/>
      <c r="AA27" s="170"/>
    </row>
    <row r="28" spans="2:27" ht="16.899999999999999" customHeight="1" x14ac:dyDescent="0.25">
      <c r="B28" s="174"/>
      <c r="C28" s="235">
        <f t="shared" ref="C28:C32" si="7">C27+1</f>
        <v>43985</v>
      </c>
      <c r="D28" s="19" t="s">
        <v>47</v>
      </c>
      <c r="E28" s="20"/>
      <c r="F28" s="21"/>
      <c r="G28" s="22"/>
      <c r="H28" s="23"/>
      <c r="I28" s="20"/>
      <c r="J28" s="21"/>
      <c r="K28" s="24"/>
      <c r="L28" s="25"/>
      <c r="M28" s="42">
        <f t="shared" si="4"/>
        <v>0</v>
      </c>
      <c r="N28" s="26"/>
      <c r="O28" s="42">
        <f t="shared" si="5"/>
        <v>0</v>
      </c>
      <c r="P28" s="26"/>
      <c r="Q28" s="26"/>
      <c r="R28" s="197" t="str">
        <f t="shared" si="6"/>
        <v/>
      </c>
      <c r="T28" s="92"/>
      <c r="U28" s="93"/>
      <c r="V28" s="106"/>
      <c r="W28" s="102"/>
      <c r="X28" s="103"/>
      <c r="Y28" s="103"/>
      <c r="Z28" s="104"/>
      <c r="AA28" s="170"/>
    </row>
    <row r="29" spans="2:27" ht="16.899999999999999" customHeight="1" x14ac:dyDescent="0.25">
      <c r="B29" s="174"/>
      <c r="C29" s="235">
        <f t="shared" si="7"/>
        <v>43986</v>
      </c>
      <c r="D29" s="19" t="s">
        <v>48</v>
      </c>
      <c r="E29" s="20"/>
      <c r="F29" s="21"/>
      <c r="G29" s="22"/>
      <c r="H29" s="23"/>
      <c r="I29" s="20"/>
      <c r="J29" s="21"/>
      <c r="K29" s="24"/>
      <c r="L29" s="25"/>
      <c r="M29" s="42">
        <f t="shared" si="4"/>
        <v>0</v>
      </c>
      <c r="N29" s="26"/>
      <c r="O29" s="42">
        <f t="shared" si="5"/>
        <v>0</v>
      </c>
      <c r="P29" s="26"/>
      <c r="Q29" s="26"/>
      <c r="R29" s="197" t="str">
        <f t="shared" si="6"/>
        <v/>
      </c>
      <c r="T29" s="92"/>
      <c r="U29" s="93"/>
      <c r="V29" s="106"/>
      <c r="W29" s="105"/>
      <c r="X29" s="106"/>
      <c r="Y29" s="106"/>
      <c r="Z29" s="107"/>
      <c r="AA29" s="170"/>
    </row>
    <row r="30" spans="2:27" ht="16.899999999999999" customHeight="1" x14ac:dyDescent="0.25">
      <c r="B30" s="174"/>
      <c r="C30" s="235">
        <f t="shared" si="7"/>
        <v>43987</v>
      </c>
      <c r="D30" s="19" t="s">
        <v>42</v>
      </c>
      <c r="E30" s="20"/>
      <c r="F30" s="21"/>
      <c r="G30" s="22"/>
      <c r="H30" s="23"/>
      <c r="I30" s="20"/>
      <c r="J30" s="21"/>
      <c r="K30" s="24"/>
      <c r="L30" s="25"/>
      <c r="M30" s="42">
        <f t="shared" si="4"/>
        <v>0</v>
      </c>
      <c r="N30" s="26"/>
      <c r="O30" s="42">
        <f t="shared" si="5"/>
        <v>0</v>
      </c>
      <c r="P30" s="26"/>
      <c r="Q30" s="26"/>
      <c r="R30" s="197" t="str">
        <f t="shared" si="6"/>
        <v/>
      </c>
      <c r="T30" s="92"/>
      <c r="U30" s="93"/>
      <c r="V30" s="106"/>
      <c r="W30" s="108"/>
      <c r="X30" s="106"/>
      <c r="Y30" s="106"/>
      <c r="Z30" s="107"/>
      <c r="AA30" s="170"/>
    </row>
    <row r="31" spans="2:27" ht="16.899999999999999" customHeight="1" x14ac:dyDescent="0.25">
      <c r="B31" s="174"/>
      <c r="C31" s="235">
        <f t="shared" si="7"/>
        <v>43988</v>
      </c>
      <c r="D31" s="19" t="s">
        <v>43</v>
      </c>
      <c r="E31" s="20"/>
      <c r="F31" s="21"/>
      <c r="G31" s="22"/>
      <c r="H31" s="23"/>
      <c r="I31" s="20"/>
      <c r="J31" s="21"/>
      <c r="K31" s="24"/>
      <c r="L31" s="25"/>
      <c r="M31" s="42">
        <f t="shared" si="4"/>
        <v>0</v>
      </c>
      <c r="N31" s="26"/>
      <c r="O31" s="42">
        <f t="shared" si="5"/>
        <v>0</v>
      </c>
      <c r="P31" s="26"/>
      <c r="Q31" s="26"/>
      <c r="R31" s="197" t="str">
        <f t="shared" si="6"/>
        <v/>
      </c>
      <c r="T31" s="92"/>
      <c r="U31" s="93"/>
      <c r="V31" s="106"/>
      <c r="W31" s="109" t="s">
        <v>38</v>
      </c>
      <c r="X31" s="110"/>
      <c r="Y31" s="111"/>
      <c r="Z31" s="107"/>
      <c r="AA31" s="170"/>
    </row>
    <row r="32" spans="2:27" ht="16.899999999999999" customHeight="1" x14ac:dyDescent="0.25">
      <c r="B32" s="174"/>
      <c r="C32" s="235">
        <f t="shared" si="7"/>
        <v>43989</v>
      </c>
      <c r="D32" s="19" t="s">
        <v>44</v>
      </c>
      <c r="E32" s="20"/>
      <c r="F32" s="21"/>
      <c r="G32" s="22"/>
      <c r="H32" s="23"/>
      <c r="I32" s="20"/>
      <c r="J32" s="21"/>
      <c r="K32" s="24"/>
      <c r="L32" s="25"/>
      <c r="M32" s="42">
        <f t="shared" si="4"/>
        <v>0</v>
      </c>
      <c r="N32" s="26"/>
      <c r="O32" s="42">
        <f>M32</f>
        <v>0</v>
      </c>
      <c r="P32" s="26"/>
      <c r="Q32" s="26"/>
      <c r="R32" s="197" t="str">
        <f t="shared" si="6"/>
        <v/>
      </c>
      <c r="T32" s="92"/>
      <c r="U32" s="93"/>
      <c r="V32" s="106"/>
      <c r="W32" s="109" t="s">
        <v>25</v>
      </c>
      <c r="X32" s="110"/>
      <c r="Y32" s="111"/>
      <c r="Z32" s="107"/>
      <c r="AA32" s="170"/>
    </row>
    <row r="33" spans="2:27" s="28" customFormat="1" ht="16.899999999999999" customHeight="1" thickBot="1" x14ac:dyDescent="0.3">
      <c r="B33" s="187"/>
      <c r="C33" s="236"/>
      <c r="D33" s="39" t="s">
        <v>50</v>
      </c>
      <c r="E33" s="55"/>
      <c r="F33" s="56"/>
      <c r="G33" s="57"/>
      <c r="H33" s="58"/>
      <c r="I33" s="55"/>
      <c r="J33" s="56"/>
      <c r="K33" s="59"/>
      <c r="L33" s="60"/>
      <c r="M33" s="161"/>
      <c r="N33" s="45"/>
      <c r="O33" s="40">
        <f>SUM(O26:O32)</f>
        <v>0</v>
      </c>
      <c r="P33" s="70"/>
      <c r="Q33" s="40">
        <f>SUM(Q26:Q32)</f>
        <v>0</v>
      </c>
      <c r="R33" s="40">
        <f>SUM(O33-G$7)+Q33</f>
        <v>0</v>
      </c>
      <c r="S33" s="62"/>
      <c r="T33" s="88"/>
      <c r="U33" s="89"/>
      <c r="V33" s="113"/>
      <c r="W33" s="112"/>
      <c r="X33" s="113"/>
      <c r="Y33" s="114"/>
      <c r="Z33" s="115"/>
      <c r="AA33" s="175"/>
    </row>
    <row r="34" spans="2:27" ht="16.899999999999999" customHeight="1" x14ac:dyDescent="0.25">
      <c r="B34" s="174"/>
      <c r="C34" s="235"/>
      <c r="D34" s="19"/>
      <c r="E34" s="63"/>
      <c r="F34" s="64"/>
      <c r="G34" s="65"/>
      <c r="H34" s="66"/>
      <c r="I34" s="63"/>
      <c r="J34" s="64"/>
      <c r="K34" s="67"/>
      <c r="L34" s="68"/>
      <c r="M34" s="42"/>
      <c r="N34" s="41"/>
      <c r="O34" s="42"/>
      <c r="P34" s="71"/>
      <c r="Q34" s="71"/>
      <c r="R34" s="41"/>
      <c r="S34" s="27"/>
      <c r="T34" s="96"/>
      <c r="U34" s="95"/>
      <c r="V34" s="106"/>
      <c r="W34" s="108"/>
      <c r="X34" s="116" t="s">
        <v>84</v>
      </c>
      <c r="Y34" s="353"/>
      <c r="Z34" s="354"/>
      <c r="AA34" s="170"/>
    </row>
    <row r="35" spans="2:27" ht="16.899999999999999" customHeight="1" thickBot="1" x14ac:dyDescent="0.3">
      <c r="B35" s="174"/>
      <c r="C35" s="235">
        <f>C32+1</f>
        <v>43990</v>
      </c>
      <c r="D35" s="19" t="s">
        <v>45</v>
      </c>
      <c r="E35" s="20"/>
      <c r="F35" s="21"/>
      <c r="G35" s="22"/>
      <c r="H35" s="23"/>
      <c r="I35" s="20"/>
      <c r="J35" s="21"/>
      <c r="K35" s="24"/>
      <c r="L35" s="25"/>
      <c r="M35" s="42">
        <f t="shared" ref="M35:M41" si="8">((TIME(G35,H35,0)-TIME(E35,F35,0))+(TIME(K35,L35,0)-TIME(I35,J35,0)))*24</f>
        <v>0</v>
      </c>
      <c r="N35" s="26"/>
      <c r="O35" s="42">
        <f t="shared" ref="O35:O41" si="9">SUM(M35-N35)</f>
        <v>0</v>
      </c>
      <c r="P35" s="26"/>
      <c r="Q35" s="26"/>
      <c r="R35" s="197" t="str">
        <f t="shared" ref="R35:R41" si="10">IF(P35="TOIL", "Use TOIL column  →         ", IF(P35="F", "Use Flexi column →         ", IF(P35="UP", "Leave blank                      ",  "")))</f>
        <v/>
      </c>
      <c r="T35" s="92"/>
      <c r="U35" s="93"/>
      <c r="V35" s="106"/>
      <c r="W35" s="109"/>
      <c r="X35" s="117" t="s">
        <v>85</v>
      </c>
      <c r="Y35" s="355"/>
      <c r="Z35" s="356"/>
      <c r="AA35" s="170"/>
    </row>
    <row r="36" spans="2:27" ht="16.899999999999999" customHeight="1" thickBot="1" x14ac:dyDescent="0.3">
      <c r="B36" s="174"/>
      <c r="C36" s="235">
        <f>C35+1</f>
        <v>43991</v>
      </c>
      <c r="D36" s="19" t="s">
        <v>46</v>
      </c>
      <c r="E36" s="20"/>
      <c r="F36" s="21"/>
      <c r="G36" s="22"/>
      <c r="H36" s="23"/>
      <c r="I36" s="20"/>
      <c r="J36" s="21"/>
      <c r="K36" s="24"/>
      <c r="L36" s="25"/>
      <c r="M36" s="42">
        <f t="shared" si="8"/>
        <v>0</v>
      </c>
      <c r="N36" s="26"/>
      <c r="O36" s="42">
        <f t="shared" si="9"/>
        <v>0</v>
      </c>
      <c r="P36" s="26"/>
      <c r="Q36" s="26"/>
      <c r="R36" s="197" t="str">
        <f t="shared" si="10"/>
        <v/>
      </c>
      <c r="T36" s="92"/>
      <c r="U36" s="93"/>
      <c r="V36" s="106"/>
      <c r="W36" s="108"/>
      <c r="X36" s="106"/>
      <c r="Y36" s="111"/>
      <c r="Z36" s="107"/>
      <c r="AA36" s="170"/>
    </row>
    <row r="37" spans="2:27" ht="16.899999999999999" customHeight="1" x14ac:dyDescent="0.25">
      <c r="B37" s="174"/>
      <c r="C37" s="235">
        <f t="shared" ref="C37:C41" si="11">C36+1</f>
        <v>43992</v>
      </c>
      <c r="D37" s="19" t="s">
        <v>47</v>
      </c>
      <c r="E37" s="20"/>
      <c r="F37" s="21"/>
      <c r="G37" s="22"/>
      <c r="H37" s="23"/>
      <c r="I37" s="20"/>
      <c r="J37" s="21"/>
      <c r="K37" s="24"/>
      <c r="L37" s="25"/>
      <c r="M37" s="42">
        <f t="shared" si="8"/>
        <v>0</v>
      </c>
      <c r="N37" s="26"/>
      <c r="O37" s="42">
        <f t="shared" si="9"/>
        <v>0</v>
      </c>
      <c r="P37" s="26"/>
      <c r="Q37" s="26"/>
      <c r="R37" s="197" t="str">
        <f t="shared" si="10"/>
        <v/>
      </c>
      <c r="T37" s="92"/>
      <c r="U37" s="93"/>
      <c r="V37" s="106"/>
      <c r="W37" s="109"/>
      <c r="X37" s="116" t="s">
        <v>86</v>
      </c>
      <c r="Y37" s="345"/>
      <c r="Z37" s="346"/>
      <c r="AA37" s="170"/>
    </row>
    <row r="38" spans="2:27" ht="16.899999999999999" customHeight="1" thickBot="1" x14ac:dyDescent="0.3">
      <c r="B38" s="174"/>
      <c r="C38" s="235">
        <f t="shared" si="11"/>
        <v>43993</v>
      </c>
      <c r="D38" s="19" t="s">
        <v>48</v>
      </c>
      <c r="E38" s="20"/>
      <c r="F38" s="21"/>
      <c r="G38" s="22"/>
      <c r="H38" s="23"/>
      <c r="I38" s="20"/>
      <c r="J38" s="21"/>
      <c r="K38" s="24"/>
      <c r="L38" s="25"/>
      <c r="M38" s="42">
        <f t="shared" si="8"/>
        <v>0</v>
      </c>
      <c r="N38" s="26"/>
      <c r="O38" s="42">
        <f t="shared" si="9"/>
        <v>0</v>
      </c>
      <c r="P38" s="26"/>
      <c r="Q38" s="26"/>
      <c r="R38" s="197" t="str">
        <f t="shared" si="10"/>
        <v/>
      </c>
      <c r="T38" s="92"/>
      <c r="U38" s="93"/>
      <c r="V38" s="106"/>
      <c r="W38" s="105"/>
      <c r="X38" s="106"/>
      <c r="Y38" s="347"/>
      <c r="Z38" s="348"/>
      <c r="AA38" s="170"/>
    </row>
    <row r="39" spans="2:27" ht="16.899999999999999" customHeight="1" x14ac:dyDescent="0.25">
      <c r="B39" s="174"/>
      <c r="C39" s="235">
        <f t="shared" si="11"/>
        <v>43994</v>
      </c>
      <c r="D39" s="19" t="s">
        <v>42</v>
      </c>
      <c r="E39" s="20"/>
      <c r="F39" s="21"/>
      <c r="G39" s="22"/>
      <c r="H39" s="23"/>
      <c r="I39" s="20"/>
      <c r="J39" s="21"/>
      <c r="K39" s="24"/>
      <c r="L39" s="25"/>
      <c r="M39" s="42">
        <f t="shared" si="8"/>
        <v>0</v>
      </c>
      <c r="N39" s="26"/>
      <c r="O39" s="42">
        <f t="shared" si="9"/>
        <v>0</v>
      </c>
      <c r="P39" s="26"/>
      <c r="Q39" s="26"/>
      <c r="R39" s="197" t="str">
        <f t="shared" si="10"/>
        <v/>
      </c>
      <c r="T39" s="92"/>
      <c r="U39" s="93"/>
      <c r="V39" s="106"/>
      <c r="W39" s="109"/>
      <c r="X39" s="106"/>
      <c r="Y39" s="111"/>
      <c r="Z39" s="104"/>
      <c r="AA39" s="170"/>
    </row>
    <row r="40" spans="2:27" ht="16.899999999999999" customHeight="1" x14ac:dyDescent="0.25">
      <c r="B40" s="174"/>
      <c r="C40" s="235">
        <f t="shared" si="11"/>
        <v>43995</v>
      </c>
      <c r="D40" s="19" t="s">
        <v>43</v>
      </c>
      <c r="E40" s="20"/>
      <c r="F40" s="21"/>
      <c r="G40" s="22"/>
      <c r="H40" s="23"/>
      <c r="I40" s="20"/>
      <c r="J40" s="21"/>
      <c r="K40" s="24"/>
      <c r="L40" s="25"/>
      <c r="M40" s="42">
        <f t="shared" si="8"/>
        <v>0</v>
      </c>
      <c r="N40" s="26"/>
      <c r="O40" s="42">
        <f t="shared" si="9"/>
        <v>0</v>
      </c>
      <c r="P40" s="26"/>
      <c r="Q40" s="26"/>
      <c r="R40" s="197" t="str">
        <f t="shared" si="10"/>
        <v/>
      </c>
      <c r="T40" s="92"/>
      <c r="U40" s="93"/>
      <c r="V40" s="106"/>
      <c r="W40" s="108"/>
      <c r="X40" s="106"/>
      <c r="Y40" s="106"/>
      <c r="Z40" s="107"/>
      <c r="AA40" s="170"/>
    </row>
    <row r="41" spans="2:27" ht="16.899999999999999" customHeight="1" thickBot="1" x14ac:dyDescent="0.3">
      <c r="B41" s="174"/>
      <c r="C41" s="235">
        <f t="shared" si="11"/>
        <v>43996</v>
      </c>
      <c r="D41" s="19" t="s">
        <v>44</v>
      </c>
      <c r="E41" s="20"/>
      <c r="F41" s="21"/>
      <c r="G41" s="22"/>
      <c r="H41" s="23"/>
      <c r="I41" s="20"/>
      <c r="J41" s="21"/>
      <c r="K41" s="24"/>
      <c r="L41" s="25"/>
      <c r="M41" s="42">
        <f t="shared" si="8"/>
        <v>0</v>
      </c>
      <c r="N41" s="26"/>
      <c r="O41" s="42">
        <f t="shared" si="9"/>
        <v>0</v>
      </c>
      <c r="P41" s="26"/>
      <c r="Q41" s="26"/>
      <c r="R41" s="197" t="str">
        <f t="shared" si="10"/>
        <v/>
      </c>
      <c r="T41" s="92"/>
      <c r="U41" s="93"/>
      <c r="V41" s="106"/>
      <c r="W41" s="108"/>
      <c r="X41" s="106"/>
      <c r="Y41" s="106"/>
      <c r="Z41" s="107"/>
      <c r="AA41" s="170"/>
    </row>
    <row r="42" spans="2:27" s="28" customFormat="1" ht="16.899999999999999" customHeight="1" x14ac:dyDescent="0.25">
      <c r="B42" s="187"/>
      <c r="C42" s="236"/>
      <c r="D42" s="39" t="s">
        <v>50</v>
      </c>
      <c r="E42" s="55"/>
      <c r="F42" s="56"/>
      <c r="G42" s="57"/>
      <c r="H42" s="58"/>
      <c r="I42" s="55"/>
      <c r="J42" s="56"/>
      <c r="K42" s="59"/>
      <c r="L42" s="60"/>
      <c r="M42" s="161"/>
      <c r="N42" s="45"/>
      <c r="O42" s="40">
        <f>SUM(O35:O41)</f>
        <v>0</v>
      </c>
      <c r="P42" s="70"/>
      <c r="Q42" s="40">
        <f>SUM(Q35:Q41)</f>
        <v>0</v>
      </c>
      <c r="R42" s="40">
        <f>SUM(O42-G$7)+Q42</f>
        <v>0</v>
      </c>
      <c r="S42" s="62"/>
      <c r="T42" s="88"/>
      <c r="U42" s="89"/>
      <c r="V42" s="113"/>
      <c r="W42" s="112"/>
      <c r="X42" s="116" t="s">
        <v>82</v>
      </c>
      <c r="Y42" s="357"/>
      <c r="Z42" s="358"/>
      <c r="AA42" s="175"/>
    </row>
    <row r="43" spans="2:27" ht="16.899999999999999" customHeight="1" thickBot="1" x14ac:dyDescent="0.3">
      <c r="B43" s="174"/>
      <c r="C43" s="235"/>
      <c r="D43" s="19"/>
      <c r="E43" s="63"/>
      <c r="F43" s="64"/>
      <c r="G43" s="65"/>
      <c r="H43" s="66"/>
      <c r="I43" s="63"/>
      <c r="J43" s="64"/>
      <c r="K43" s="67"/>
      <c r="L43" s="68"/>
      <c r="M43" s="42"/>
      <c r="N43" s="41"/>
      <c r="O43" s="42"/>
      <c r="P43" s="71"/>
      <c r="Q43" s="71"/>
      <c r="R43" s="41"/>
      <c r="S43" s="27"/>
      <c r="T43" s="96"/>
      <c r="U43" s="95"/>
      <c r="V43" s="106"/>
      <c r="W43" s="108"/>
      <c r="X43" s="118" t="s">
        <v>83</v>
      </c>
      <c r="Y43" s="359"/>
      <c r="Z43" s="360"/>
      <c r="AA43" s="170"/>
    </row>
    <row r="44" spans="2:27" ht="16.899999999999999" customHeight="1" thickBot="1" x14ac:dyDescent="0.3">
      <c r="B44" s="174"/>
      <c r="C44" s="235">
        <f>C41+1</f>
        <v>43997</v>
      </c>
      <c r="D44" s="19" t="s">
        <v>45</v>
      </c>
      <c r="E44" s="20"/>
      <c r="F44" s="21"/>
      <c r="G44" s="22"/>
      <c r="H44" s="23"/>
      <c r="I44" s="20"/>
      <c r="J44" s="21"/>
      <c r="K44" s="24"/>
      <c r="L44" s="25"/>
      <c r="M44" s="42">
        <f t="shared" ref="M44:M50" si="12">((TIME(G44,H44,0)-TIME(E44,F44,0))+(TIME(K44,L44,0)-TIME(I44,J44,0)))*24</f>
        <v>0</v>
      </c>
      <c r="N44" s="26"/>
      <c r="O44" s="42">
        <f t="shared" ref="O44:O50" si="13">SUM(M44-N44)</f>
        <v>0</v>
      </c>
      <c r="P44" s="26"/>
      <c r="Q44" s="26"/>
      <c r="R44" s="197" t="str">
        <f t="shared" ref="R44:R50" si="14">IF(P44="TOIL", "Use TOIL column  →         ", IF(P44="F", "Use Flexi column →         ", IF(P44="UP", "Leave blank                      ",  "")))</f>
        <v/>
      </c>
      <c r="T44" s="92"/>
      <c r="U44" s="93"/>
      <c r="V44" s="106"/>
      <c r="W44" s="108"/>
      <c r="X44" s="106"/>
      <c r="Y44" s="106"/>
      <c r="Z44" s="107"/>
      <c r="AA44" s="170"/>
    </row>
    <row r="45" spans="2:27" ht="16.899999999999999" customHeight="1" x14ac:dyDescent="0.25">
      <c r="B45" s="174"/>
      <c r="C45" s="235">
        <f>C44+1</f>
        <v>43998</v>
      </c>
      <c r="D45" s="19" t="s">
        <v>46</v>
      </c>
      <c r="E45" s="20"/>
      <c r="F45" s="21"/>
      <c r="G45" s="22"/>
      <c r="H45" s="23"/>
      <c r="I45" s="20"/>
      <c r="J45" s="21"/>
      <c r="K45" s="24"/>
      <c r="L45" s="25"/>
      <c r="M45" s="42">
        <f t="shared" si="12"/>
        <v>0</v>
      </c>
      <c r="N45" s="26"/>
      <c r="O45" s="42">
        <f t="shared" si="13"/>
        <v>0</v>
      </c>
      <c r="P45" s="26"/>
      <c r="Q45" s="26"/>
      <c r="R45" s="197" t="str">
        <f t="shared" si="14"/>
        <v/>
      </c>
      <c r="T45" s="92"/>
      <c r="U45" s="93"/>
      <c r="V45" s="106"/>
      <c r="W45" s="109"/>
      <c r="X45" s="116" t="s">
        <v>86</v>
      </c>
      <c r="Y45" s="345"/>
      <c r="Z45" s="346"/>
      <c r="AA45" s="170"/>
    </row>
    <row r="46" spans="2:27" ht="16.899999999999999" customHeight="1" thickBot="1" x14ac:dyDescent="0.3">
      <c r="B46" s="174"/>
      <c r="C46" s="235">
        <f t="shared" ref="C46:C50" si="15">C45+1</f>
        <v>43999</v>
      </c>
      <c r="D46" s="19" t="s">
        <v>47</v>
      </c>
      <c r="E46" s="20"/>
      <c r="F46" s="21"/>
      <c r="G46" s="22"/>
      <c r="H46" s="23"/>
      <c r="I46" s="20"/>
      <c r="J46" s="21"/>
      <c r="K46" s="24"/>
      <c r="L46" s="25"/>
      <c r="M46" s="42">
        <f t="shared" si="12"/>
        <v>0</v>
      </c>
      <c r="N46" s="26"/>
      <c r="O46" s="42">
        <f t="shared" si="13"/>
        <v>0</v>
      </c>
      <c r="P46" s="26"/>
      <c r="Q46" s="26"/>
      <c r="R46" s="197" t="str">
        <f t="shared" si="14"/>
        <v/>
      </c>
      <c r="T46" s="92"/>
      <c r="U46" s="93"/>
      <c r="V46" s="106"/>
      <c r="W46" s="108"/>
      <c r="X46" s="106"/>
      <c r="Y46" s="347"/>
      <c r="Z46" s="348"/>
      <c r="AA46" s="170"/>
    </row>
    <row r="47" spans="2:27" ht="16.899999999999999" customHeight="1" thickBot="1" x14ac:dyDescent="0.3">
      <c r="B47" s="174"/>
      <c r="C47" s="235">
        <f t="shared" si="15"/>
        <v>44000</v>
      </c>
      <c r="D47" s="19" t="s">
        <v>48</v>
      </c>
      <c r="E47" s="20"/>
      <c r="F47" s="21"/>
      <c r="G47" s="22"/>
      <c r="H47" s="23"/>
      <c r="I47" s="20"/>
      <c r="J47" s="21"/>
      <c r="K47" s="24"/>
      <c r="L47" s="25"/>
      <c r="M47" s="42">
        <f t="shared" si="12"/>
        <v>0</v>
      </c>
      <c r="N47" s="26"/>
      <c r="O47" s="42">
        <f t="shared" si="13"/>
        <v>0</v>
      </c>
      <c r="P47" s="26"/>
      <c r="Q47" s="26"/>
      <c r="R47" s="197" t="str">
        <f t="shared" si="14"/>
        <v/>
      </c>
      <c r="T47" s="92"/>
      <c r="U47" s="93"/>
      <c r="V47" s="106"/>
      <c r="W47" s="119"/>
      <c r="X47" s="120"/>
      <c r="Y47" s="120"/>
      <c r="Z47" s="121"/>
      <c r="AA47" s="170"/>
    </row>
    <row r="48" spans="2:27" ht="16.899999999999999" customHeight="1" x14ac:dyDescent="0.25">
      <c r="B48" s="174"/>
      <c r="C48" s="235">
        <f t="shared" si="15"/>
        <v>44001</v>
      </c>
      <c r="D48" s="19" t="s">
        <v>42</v>
      </c>
      <c r="E48" s="20"/>
      <c r="F48" s="21"/>
      <c r="G48" s="22"/>
      <c r="H48" s="23"/>
      <c r="I48" s="20"/>
      <c r="J48" s="21"/>
      <c r="K48" s="24"/>
      <c r="L48" s="25"/>
      <c r="M48" s="42">
        <f t="shared" si="12"/>
        <v>0</v>
      </c>
      <c r="N48" s="26"/>
      <c r="O48" s="42">
        <f t="shared" si="13"/>
        <v>0</v>
      </c>
      <c r="P48" s="26"/>
      <c r="Q48" s="26"/>
      <c r="R48" s="197" t="str">
        <f t="shared" si="14"/>
        <v/>
      </c>
      <c r="T48" s="92"/>
      <c r="U48" s="93"/>
      <c r="V48" s="106"/>
      <c r="W48" s="106"/>
      <c r="X48" s="106"/>
      <c r="Y48" s="106"/>
      <c r="Z48" s="106"/>
      <c r="AA48" s="170"/>
    </row>
    <row r="49" spans="2:27" ht="16.899999999999999" customHeight="1" x14ac:dyDescent="0.25">
      <c r="B49" s="174"/>
      <c r="C49" s="235">
        <f t="shared" si="15"/>
        <v>44002</v>
      </c>
      <c r="D49" s="19" t="s">
        <v>43</v>
      </c>
      <c r="E49" s="20"/>
      <c r="F49" s="21"/>
      <c r="G49" s="22"/>
      <c r="H49" s="23"/>
      <c r="I49" s="20"/>
      <c r="J49" s="21"/>
      <c r="K49" s="24"/>
      <c r="L49" s="25"/>
      <c r="M49" s="42">
        <f t="shared" si="12"/>
        <v>0</v>
      </c>
      <c r="N49" s="26"/>
      <c r="O49" s="42">
        <f t="shared" si="13"/>
        <v>0</v>
      </c>
      <c r="P49" s="26"/>
      <c r="Q49" s="26"/>
      <c r="R49" s="197" t="str">
        <f t="shared" si="14"/>
        <v/>
      </c>
      <c r="T49" s="92"/>
      <c r="U49" s="93"/>
      <c r="V49" s="106"/>
      <c r="W49" s="106"/>
      <c r="X49" s="106"/>
      <c r="Y49" s="106"/>
      <c r="Z49" s="106"/>
      <c r="AA49" s="170"/>
    </row>
    <row r="50" spans="2:27" ht="16.899999999999999" customHeight="1" x14ac:dyDescent="0.25">
      <c r="B50" s="174"/>
      <c r="C50" s="235">
        <f t="shared" si="15"/>
        <v>44003</v>
      </c>
      <c r="D50" s="19" t="s">
        <v>44</v>
      </c>
      <c r="E50" s="20"/>
      <c r="F50" s="21"/>
      <c r="G50" s="22"/>
      <c r="H50" s="23"/>
      <c r="I50" s="20"/>
      <c r="J50" s="21"/>
      <c r="K50" s="24"/>
      <c r="L50" s="25"/>
      <c r="M50" s="42">
        <f t="shared" si="12"/>
        <v>0</v>
      </c>
      <c r="N50" s="26"/>
      <c r="O50" s="42">
        <f t="shared" si="13"/>
        <v>0</v>
      </c>
      <c r="P50" s="26"/>
      <c r="Q50" s="26"/>
      <c r="R50" s="197" t="str">
        <f t="shared" si="14"/>
        <v/>
      </c>
      <c r="T50" s="92"/>
      <c r="U50" s="93"/>
      <c r="V50" s="106"/>
      <c r="W50" s="106"/>
      <c r="X50" s="201"/>
      <c r="Y50" s="201"/>
      <c r="Z50" s="106"/>
      <c r="AA50" s="170"/>
    </row>
    <row r="51" spans="2:27" s="28" customFormat="1" ht="16.899999999999999" customHeight="1" x14ac:dyDescent="0.25">
      <c r="B51" s="187"/>
      <c r="C51" s="237"/>
      <c r="D51" s="38" t="s">
        <v>50</v>
      </c>
      <c r="E51" s="79"/>
      <c r="F51" s="80"/>
      <c r="G51" s="81"/>
      <c r="H51" s="82"/>
      <c r="I51" s="79"/>
      <c r="J51" s="80"/>
      <c r="K51" s="83"/>
      <c r="L51" s="84"/>
      <c r="M51" s="162"/>
      <c r="N51" s="46"/>
      <c r="O51" s="44">
        <f>SUM(O44:O50)</f>
        <v>0</v>
      </c>
      <c r="P51" s="85"/>
      <c r="Q51" s="40">
        <f>SUM(Q44:Q50)</f>
        <v>0</v>
      </c>
      <c r="R51" s="40">
        <f>SUM(O51-G$7)+Q51</f>
        <v>0</v>
      </c>
      <c r="S51" s="62"/>
      <c r="T51" s="88"/>
      <c r="U51" s="89"/>
      <c r="V51" s="113"/>
      <c r="W51" s="113"/>
      <c r="X51" s="198" t="s">
        <v>13</v>
      </c>
      <c r="Y51" s="200"/>
      <c r="Z51" s="113"/>
      <c r="AA51" s="175"/>
    </row>
    <row r="52" spans="2:27" ht="16.899999999999999" customHeight="1" x14ac:dyDescent="0.25">
      <c r="B52" s="174"/>
      <c r="C52" s="235"/>
      <c r="D52" s="19"/>
      <c r="E52" s="63"/>
      <c r="F52" s="64"/>
      <c r="G52" s="65"/>
      <c r="H52" s="66"/>
      <c r="I52" s="63"/>
      <c r="J52" s="64"/>
      <c r="K52" s="67"/>
      <c r="L52" s="68"/>
      <c r="M52" s="42"/>
      <c r="N52" s="41"/>
      <c r="O52" s="42"/>
      <c r="P52" s="41"/>
      <c r="Q52" s="41"/>
      <c r="R52" s="41"/>
      <c r="S52" s="27"/>
      <c r="T52" s="96"/>
      <c r="U52" s="95"/>
      <c r="V52" s="106"/>
      <c r="W52" s="106"/>
      <c r="X52" s="198" t="s">
        <v>14</v>
      </c>
      <c r="Y52" s="200">
        <f>SUMIF(P$17:P$59, "=C",Q$17:Q$59)</f>
        <v>0</v>
      </c>
      <c r="Z52" s="106"/>
      <c r="AA52" s="170"/>
    </row>
    <row r="53" spans="2:27" ht="16.899999999999999" customHeight="1" x14ac:dyDescent="0.25">
      <c r="B53" s="174"/>
      <c r="C53" s="235">
        <f>C50+1</f>
        <v>44004</v>
      </c>
      <c r="D53" s="19" t="s">
        <v>45</v>
      </c>
      <c r="E53" s="280"/>
      <c r="F53" s="281"/>
      <c r="G53" s="282"/>
      <c r="H53" s="283"/>
      <c r="I53" s="280"/>
      <c r="J53" s="281"/>
      <c r="K53" s="284"/>
      <c r="L53" s="285"/>
      <c r="M53" s="42">
        <f t="shared" ref="M53:M59" si="16">((TIME(G53,H53,0)-TIME(E53,F53,0))+(TIME(K53,L53,0)-TIME(I53,J53,0)))*24</f>
        <v>0</v>
      </c>
      <c r="N53" s="286"/>
      <c r="O53" s="42">
        <f t="shared" ref="O53:O59" si="17">SUM(M53-N53)</f>
        <v>0</v>
      </c>
      <c r="P53" s="26"/>
      <c r="Q53" s="26"/>
      <c r="R53" s="197" t="str">
        <f t="shared" ref="R53:R59" si="18">IF(P53="TOIL", "Use TOIL column  →         ", IF(P53="F", "Use Flexi column →         ", IF(P53="UP", "Leave blank                      ",  "")))</f>
        <v/>
      </c>
      <c r="T53" s="92"/>
      <c r="U53" s="93"/>
      <c r="V53" s="106"/>
      <c r="W53" s="106"/>
      <c r="X53" s="198" t="s">
        <v>16</v>
      </c>
      <c r="Y53" s="200">
        <f>SUMIF(P$17:P$59, "=ST",Q$17:Q$59)</f>
        <v>0</v>
      </c>
      <c r="Z53" s="106"/>
      <c r="AA53" s="170"/>
    </row>
    <row r="54" spans="2:27" ht="16.899999999999999" customHeight="1" x14ac:dyDescent="0.25">
      <c r="B54" s="174"/>
      <c r="C54" s="235">
        <f>C53+1</f>
        <v>44005</v>
      </c>
      <c r="D54" s="19" t="s">
        <v>46</v>
      </c>
      <c r="E54" s="280"/>
      <c r="F54" s="281"/>
      <c r="G54" s="282"/>
      <c r="H54" s="283"/>
      <c r="I54" s="280"/>
      <c r="J54" s="281"/>
      <c r="K54" s="284"/>
      <c r="L54" s="285"/>
      <c r="M54" s="42">
        <f t="shared" si="16"/>
        <v>0</v>
      </c>
      <c r="N54" s="286"/>
      <c r="O54" s="42">
        <f t="shared" si="17"/>
        <v>0</v>
      </c>
      <c r="P54" s="26"/>
      <c r="Q54" s="26"/>
      <c r="R54" s="197" t="str">
        <f t="shared" si="18"/>
        <v/>
      </c>
      <c r="T54" s="92"/>
      <c r="U54" s="93"/>
      <c r="V54" s="106"/>
      <c r="W54" s="106"/>
      <c r="X54" s="198" t="s">
        <v>17</v>
      </c>
      <c r="Y54" s="200"/>
      <c r="Z54" s="106"/>
      <c r="AA54" s="170"/>
    </row>
    <row r="55" spans="2:27" ht="16.899999999999999" customHeight="1" x14ac:dyDescent="0.25">
      <c r="B55" s="174"/>
      <c r="C55" s="235">
        <f t="shared" ref="C55:C59" si="19">C54+1</f>
        <v>44006</v>
      </c>
      <c r="D55" s="19" t="s">
        <v>47</v>
      </c>
      <c r="E55" s="280"/>
      <c r="F55" s="281"/>
      <c r="G55" s="282"/>
      <c r="H55" s="283"/>
      <c r="I55" s="280"/>
      <c r="J55" s="281"/>
      <c r="K55" s="284"/>
      <c r="L55" s="285"/>
      <c r="M55" s="42">
        <f t="shared" si="16"/>
        <v>0</v>
      </c>
      <c r="N55" s="286"/>
      <c r="O55" s="42">
        <f t="shared" si="17"/>
        <v>0</v>
      </c>
      <c r="P55" s="26"/>
      <c r="Q55" s="26"/>
      <c r="R55" s="197" t="str">
        <f t="shared" si="18"/>
        <v/>
      </c>
      <c r="T55" s="92"/>
      <c r="U55" s="93"/>
      <c r="V55" s="106"/>
      <c r="W55" s="106"/>
      <c r="X55" s="198" t="s">
        <v>18</v>
      </c>
      <c r="Y55" s="200">
        <f>SUMIF(P$17:P$59, "=TR",Q$17:Q$59)</f>
        <v>0</v>
      </c>
      <c r="Z55" s="106"/>
      <c r="AA55" s="170"/>
    </row>
    <row r="56" spans="2:27" ht="16.899999999999999" customHeight="1" x14ac:dyDescent="0.25">
      <c r="B56" s="174"/>
      <c r="C56" s="235">
        <f t="shared" si="19"/>
        <v>44007</v>
      </c>
      <c r="D56" s="19" t="s">
        <v>48</v>
      </c>
      <c r="E56" s="280"/>
      <c r="F56" s="281"/>
      <c r="G56" s="282"/>
      <c r="H56" s="283"/>
      <c r="I56" s="280"/>
      <c r="J56" s="281"/>
      <c r="K56" s="284"/>
      <c r="L56" s="285"/>
      <c r="M56" s="42">
        <f t="shared" si="16"/>
        <v>0</v>
      </c>
      <c r="N56" s="286"/>
      <c r="O56" s="42">
        <f t="shared" si="17"/>
        <v>0</v>
      </c>
      <c r="P56" s="26"/>
      <c r="Q56" s="26"/>
      <c r="R56" s="197" t="str">
        <f t="shared" si="18"/>
        <v/>
      </c>
      <c r="T56" s="92"/>
      <c r="U56" s="93"/>
      <c r="V56" s="106"/>
      <c r="W56" s="106"/>
      <c r="X56" s="198" t="s">
        <v>20</v>
      </c>
      <c r="Y56" s="200">
        <f>SUMIF(P$17:P$59, "=O",Q$17:Q$59)</f>
        <v>0</v>
      </c>
      <c r="Z56" s="106"/>
      <c r="AA56" s="170"/>
    </row>
    <row r="57" spans="2:27" ht="16.899999999999999" customHeight="1" x14ac:dyDescent="0.25">
      <c r="B57" s="174"/>
      <c r="C57" s="235">
        <f t="shared" si="19"/>
        <v>44008</v>
      </c>
      <c r="D57" s="19" t="s">
        <v>42</v>
      </c>
      <c r="E57" s="280"/>
      <c r="F57" s="281"/>
      <c r="G57" s="282"/>
      <c r="H57" s="283"/>
      <c r="I57" s="280"/>
      <c r="J57" s="281"/>
      <c r="K57" s="284"/>
      <c r="L57" s="285"/>
      <c r="M57" s="42">
        <f t="shared" si="16"/>
        <v>0</v>
      </c>
      <c r="N57" s="286"/>
      <c r="O57" s="42">
        <f t="shared" si="17"/>
        <v>0</v>
      </c>
      <c r="P57" s="26"/>
      <c r="Q57" s="26"/>
      <c r="R57" s="197" t="str">
        <f t="shared" si="18"/>
        <v/>
      </c>
      <c r="T57" s="92"/>
      <c r="U57" s="93"/>
      <c r="V57" s="106"/>
      <c r="W57" s="106"/>
      <c r="X57" s="198" t="s">
        <v>22</v>
      </c>
      <c r="Y57" s="200"/>
      <c r="Z57" s="106"/>
      <c r="AA57" s="170"/>
    </row>
    <row r="58" spans="2:27" ht="16.899999999999999" customHeight="1" x14ac:dyDescent="0.25">
      <c r="B58" s="174"/>
      <c r="C58" s="235">
        <f t="shared" si="19"/>
        <v>44009</v>
      </c>
      <c r="D58" s="19" t="s">
        <v>43</v>
      </c>
      <c r="E58" s="20"/>
      <c r="F58" s="21"/>
      <c r="G58" s="22"/>
      <c r="H58" s="23"/>
      <c r="I58" s="20"/>
      <c r="J58" s="21"/>
      <c r="K58" s="24"/>
      <c r="L58" s="25"/>
      <c r="M58" s="42">
        <f t="shared" si="16"/>
        <v>0</v>
      </c>
      <c r="N58" s="26"/>
      <c r="O58" s="42">
        <f t="shared" si="17"/>
        <v>0</v>
      </c>
      <c r="P58" s="26"/>
      <c r="Q58" s="26"/>
      <c r="R58" s="197" t="str">
        <f t="shared" si="18"/>
        <v/>
      </c>
      <c r="T58" s="92"/>
      <c r="U58" s="93"/>
      <c r="V58" s="106"/>
      <c r="W58" s="106"/>
      <c r="X58" s="198" t="s">
        <v>24</v>
      </c>
      <c r="Y58" s="200">
        <f>SUMIF(P$17:P$59, "=WH",Q$17:Q$59)</f>
        <v>0</v>
      </c>
      <c r="Z58" s="106"/>
      <c r="AA58" s="170"/>
    </row>
    <row r="59" spans="2:27" ht="16.899999999999999" customHeight="1" x14ac:dyDescent="0.25">
      <c r="B59" s="174"/>
      <c r="C59" s="235">
        <f t="shared" si="19"/>
        <v>44010</v>
      </c>
      <c r="D59" s="19" t="s">
        <v>44</v>
      </c>
      <c r="E59" s="20"/>
      <c r="F59" s="21"/>
      <c r="G59" s="22"/>
      <c r="H59" s="23"/>
      <c r="I59" s="20"/>
      <c r="J59" s="21"/>
      <c r="K59" s="24"/>
      <c r="L59" s="25"/>
      <c r="M59" s="42">
        <f t="shared" si="16"/>
        <v>0</v>
      </c>
      <c r="N59" s="26"/>
      <c r="O59" s="42">
        <f t="shared" si="17"/>
        <v>0</v>
      </c>
      <c r="P59" s="26"/>
      <c r="Q59" s="26"/>
      <c r="R59" s="197" t="str">
        <f t="shared" si="18"/>
        <v/>
      </c>
      <c r="T59" s="92"/>
      <c r="U59" s="93"/>
      <c r="V59" s="106"/>
      <c r="W59" s="106"/>
      <c r="X59" s="198" t="s">
        <v>55</v>
      </c>
      <c r="Y59" s="200"/>
      <c r="Z59" s="106"/>
      <c r="AA59" s="170"/>
    </row>
    <row r="60" spans="2:27" s="28" customFormat="1" ht="16.899999999999999" customHeight="1" x14ac:dyDescent="0.25">
      <c r="B60" s="187"/>
      <c r="C60" s="237"/>
      <c r="D60" s="38" t="s">
        <v>50</v>
      </c>
      <c r="E60" s="79"/>
      <c r="F60" s="80"/>
      <c r="G60" s="81"/>
      <c r="H60" s="82"/>
      <c r="I60" s="79"/>
      <c r="J60" s="80"/>
      <c r="K60" s="83"/>
      <c r="L60" s="84"/>
      <c r="M60" s="162"/>
      <c r="N60" s="46"/>
      <c r="O60" s="44">
        <f>SUM(O53:O59)</f>
        <v>0</v>
      </c>
      <c r="P60" s="85"/>
      <c r="Q60" s="44">
        <f>SUM(Q53:Q59)</f>
        <v>0</v>
      </c>
      <c r="R60" s="44">
        <f>SUM(O60-G$7)+Q60</f>
        <v>0</v>
      </c>
      <c r="S60" s="62"/>
      <c r="T60" s="151"/>
      <c r="U60" s="152"/>
      <c r="V60" s="113"/>
      <c r="W60" s="113"/>
      <c r="X60" s="198" t="s">
        <v>62</v>
      </c>
      <c r="Y60" s="200"/>
      <c r="Z60" s="113"/>
      <c r="AA60" s="175"/>
    </row>
    <row r="61" spans="2:27" s="28" customFormat="1" ht="16.899999999999999" customHeight="1" thickBot="1" x14ac:dyDescent="0.3">
      <c r="B61" s="187"/>
      <c r="C61" s="247"/>
      <c r="D61" s="167"/>
      <c r="E61" s="72"/>
      <c r="F61" s="73"/>
      <c r="G61" s="74"/>
      <c r="H61" s="75"/>
      <c r="I61" s="72"/>
      <c r="J61" s="73"/>
      <c r="K61" s="76"/>
      <c r="L61" s="77"/>
      <c r="M61" s="163"/>
      <c r="N61" s="164"/>
      <c r="O61" s="165"/>
      <c r="P61" s="166"/>
      <c r="Q61" s="165"/>
      <c r="R61" s="165"/>
      <c r="S61" s="78"/>
      <c r="T61" s="191"/>
      <c r="U61" s="192"/>
      <c r="V61" s="113"/>
      <c r="W61" s="113"/>
      <c r="X61" s="113"/>
      <c r="Y61" s="113"/>
      <c r="Z61" s="113"/>
      <c r="AA61" s="175"/>
    </row>
    <row r="62" spans="2:27" ht="16.5" thickBot="1" x14ac:dyDescent="0.3">
      <c r="B62" s="174"/>
      <c r="C62" s="106"/>
      <c r="D62" s="106"/>
      <c r="E62" s="168"/>
      <c r="F62" s="168"/>
      <c r="G62" s="168"/>
      <c r="H62" s="168"/>
      <c r="I62" s="168"/>
      <c r="J62" s="168"/>
      <c r="K62" s="168"/>
      <c r="L62" s="168"/>
      <c r="M62" s="176"/>
      <c r="N62" s="106"/>
      <c r="O62" s="106"/>
      <c r="P62" s="131"/>
      <c r="Q62" s="177"/>
      <c r="R62" s="178">
        <f>SUM(R17:R60)</f>
        <v>0</v>
      </c>
      <c r="S62" s="106"/>
      <c r="T62" s="106"/>
      <c r="U62" s="131"/>
      <c r="V62" s="106"/>
      <c r="W62" s="106"/>
      <c r="X62" s="106"/>
      <c r="Y62" s="106"/>
      <c r="Z62" s="106"/>
      <c r="AA62" s="170"/>
    </row>
    <row r="63" spans="2:27" ht="16.5" thickBot="1" x14ac:dyDescent="0.3">
      <c r="B63" s="174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17" t="s">
        <v>93</v>
      </c>
      <c r="O63" s="169">
        <f>SUM(O24+O33+O42+O51+O60)</f>
        <v>0</v>
      </c>
      <c r="P63" s="116" t="s">
        <v>80</v>
      </c>
      <c r="Q63" s="203">
        <f>SUMIF(P$17:P$59, "=A",Q$17:Q$59)</f>
        <v>0</v>
      </c>
      <c r="R63" s="131"/>
      <c r="S63" s="106"/>
      <c r="T63" s="203">
        <f>SUM(T17:T60)</f>
        <v>0</v>
      </c>
      <c r="U63" s="203">
        <f>SUM(U17:U60)</f>
        <v>0</v>
      </c>
      <c r="V63" s="111" t="s">
        <v>87</v>
      </c>
      <c r="W63" s="106"/>
      <c r="X63" s="106"/>
      <c r="Y63" s="106"/>
      <c r="Z63" s="106"/>
      <c r="AA63" s="170"/>
    </row>
    <row r="64" spans="2:27" ht="16.5" thickBot="1" x14ac:dyDescent="0.3">
      <c r="B64" s="174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16" t="s">
        <v>81</v>
      </c>
      <c r="Q64" s="203">
        <f>SUMIF(P$17:P$59, "=S ",Q$17:Q$59)</f>
        <v>0</v>
      </c>
      <c r="R64" s="131"/>
      <c r="S64" s="106"/>
      <c r="T64" s="203">
        <f>'May 2020'!T65</f>
        <v>0</v>
      </c>
      <c r="U64" s="203">
        <f>'May 2020'!U65</f>
        <v>0</v>
      </c>
      <c r="V64" s="110" t="s">
        <v>79</v>
      </c>
      <c r="W64" s="106"/>
      <c r="X64" s="106"/>
      <c r="Y64" s="106"/>
      <c r="Z64" s="106"/>
      <c r="AA64" s="170"/>
    </row>
    <row r="65" spans="2:27" ht="16.5" thickBot="1" x14ac:dyDescent="0.3">
      <c r="B65" s="174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17" t="s">
        <v>89</v>
      </c>
      <c r="Q65" s="203">
        <f>SUM(Y52,Y53,Y55,Y56,Y58)</f>
        <v>0</v>
      </c>
      <c r="R65" s="131"/>
      <c r="S65" s="106"/>
      <c r="T65" s="203">
        <f>IF(   (T63+T64) &gt; (  (10/37.5) * G7  ),  (  (10/37.5) * G7  ),            (T63+T64)     )</f>
        <v>0</v>
      </c>
      <c r="U65" s="203">
        <f>U63+U64</f>
        <v>0</v>
      </c>
      <c r="V65" s="114" t="s">
        <v>88</v>
      </c>
      <c r="W65" s="106"/>
      <c r="X65" s="106"/>
      <c r="Y65" s="106"/>
      <c r="Z65" s="106"/>
      <c r="AA65" s="170"/>
    </row>
    <row r="66" spans="2:27" x14ac:dyDescent="0.25">
      <c r="B66" s="174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16"/>
      <c r="P66" s="116" t="s">
        <v>57</v>
      </c>
      <c r="Q66" s="179">
        <f>SUM(O63,Q63,Q64,Q65)-M7</f>
        <v>0</v>
      </c>
      <c r="R66" s="131"/>
      <c r="S66" s="113"/>
      <c r="T66" s="193" t="str">
        <f>IF(   (T63+T64) &gt;(  (10/37.5) * G7  ), "Flexi-Time capped as over the maximum Flexi-Time that can be carried over to the next month", "" )</f>
        <v/>
      </c>
      <c r="U66" s="131"/>
      <c r="V66" s="106"/>
      <c r="W66" s="106"/>
      <c r="X66" s="106"/>
      <c r="Y66" s="106"/>
      <c r="Z66" s="106"/>
      <c r="AA66" s="170"/>
    </row>
    <row r="67" spans="2:27" x14ac:dyDescent="0.25">
      <c r="B67" s="180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2"/>
      <c r="O67" s="183"/>
      <c r="P67" s="184"/>
      <c r="Q67" s="194" t="str">
        <f>IF(Q66&lt;&gt;SUM(T63:U63), "'TOTAL FORWARD' different from 'This Month's Flexi-Time / TOIL'. The difference needs to be allocated as Flexi-Time or TOIL in columns 'T' and 'U'", "")</f>
        <v/>
      </c>
      <c r="R67" s="185"/>
      <c r="S67" s="181"/>
      <c r="T67" s="181"/>
      <c r="U67" s="185"/>
      <c r="V67" s="181"/>
      <c r="W67" s="181"/>
      <c r="X67" s="181"/>
      <c r="Y67" s="181"/>
      <c r="Z67" s="181"/>
      <c r="AA67" s="186"/>
    </row>
    <row r="68" spans="2:27" x14ac:dyDescent="0.25">
      <c r="N68" s="33"/>
      <c r="O68" s="43"/>
      <c r="Q68" s="32"/>
      <c r="S68" s="1"/>
    </row>
    <row r="69" spans="2:27" x14ac:dyDescent="0.25">
      <c r="M69" s="33"/>
      <c r="N69" s="33"/>
      <c r="O69" s="43"/>
      <c r="Q69" s="32"/>
      <c r="S69" s="1"/>
      <c r="T69" s="2"/>
      <c r="U69" s="1"/>
    </row>
    <row r="70" spans="2:27" x14ac:dyDescent="0.25">
      <c r="N70" s="33"/>
      <c r="O70" s="43"/>
      <c r="Q70" s="32"/>
      <c r="R70" s="1"/>
      <c r="S70" s="1"/>
      <c r="T70" s="2"/>
      <c r="U70" s="1"/>
    </row>
    <row r="71" spans="2:27" x14ac:dyDescent="0.25">
      <c r="Q71" s="32"/>
      <c r="R71" s="1"/>
      <c r="S71" s="1"/>
      <c r="T71" s="2"/>
      <c r="U71" s="1"/>
    </row>
    <row r="72" spans="2:27" x14ac:dyDescent="0.25">
      <c r="P72" s="32"/>
      <c r="R72" s="1"/>
      <c r="S72" s="1"/>
      <c r="T72" s="2"/>
      <c r="U72" s="1"/>
    </row>
    <row r="73" spans="2:27" x14ac:dyDescent="0.25">
      <c r="R73" s="32"/>
      <c r="S73" s="1"/>
    </row>
    <row r="96" spans="3:7" x14ac:dyDescent="0.25">
      <c r="C96" s="3"/>
      <c r="D96" s="3"/>
      <c r="E96" s="3"/>
      <c r="F96" s="3"/>
      <c r="G96" s="3"/>
    </row>
    <row r="97" spans="3:11" x14ac:dyDescent="0.25">
      <c r="C97" s="3"/>
      <c r="D97" s="3"/>
      <c r="E97" s="3"/>
      <c r="F97" s="3"/>
      <c r="G97" s="3"/>
    </row>
    <row r="98" spans="3:11" x14ac:dyDescent="0.25">
      <c r="C98" s="3"/>
      <c r="D98" s="3"/>
      <c r="E98" s="3"/>
      <c r="F98" s="3"/>
      <c r="G98" s="3"/>
    </row>
    <row r="99" spans="3:11" x14ac:dyDescent="0.25">
      <c r="C99" s="3"/>
      <c r="D99" s="3"/>
      <c r="E99" s="3"/>
      <c r="F99" s="3"/>
      <c r="G99" s="3"/>
    </row>
    <row r="100" spans="3:11" x14ac:dyDescent="0.25">
      <c r="C100" s="3"/>
      <c r="F100" s="3"/>
      <c r="G100" s="3"/>
    </row>
    <row r="101" spans="3:11" x14ac:dyDescent="0.25">
      <c r="C101" s="3"/>
      <c r="F101" s="3"/>
      <c r="G101" s="3"/>
    </row>
    <row r="102" spans="3:11" x14ac:dyDescent="0.25">
      <c r="C102" s="3"/>
      <c r="F102" s="3"/>
      <c r="G102" s="3"/>
    </row>
    <row r="103" spans="3:11" x14ac:dyDescent="0.25">
      <c r="C103" s="3"/>
      <c r="F103" s="3"/>
      <c r="G103" s="3"/>
    </row>
    <row r="104" spans="3:11" x14ac:dyDescent="0.25">
      <c r="C104" s="3"/>
      <c r="F104" s="3"/>
      <c r="G104" s="3"/>
    </row>
    <row r="105" spans="3:11" x14ac:dyDescent="0.25">
      <c r="C105" s="3"/>
      <c r="F105" s="3"/>
      <c r="G105" s="3"/>
    </row>
    <row r="106" spans="3:11" x14ac:dyDescent="0.25">
      <c r="C106" s="3"/>
      <c r="F106" s="3"/>
      <c r="G106" s="3"/>
    </row>
    <row r="107" spans="3:11" x14ac:dyDescent="0.25">
      <c r="C107" s="3"/>
      <c r="F107" s="3"/>
      <c r="G107" s="3"/>
    </row>
    <row r="108" spans="3:11" x14ac:dyDescent="0.25">
      <c r="C108" s="3"/>
      <c r="F108" s="3"/>
      <c r="G108" s="3"/>
    </row>
    <row r="109" spans="3:11" x14ac:dyDescent="0.25">
      <c r="C109" s="3"/>
      <c r="F109" s="3"/>
      <c r="G109" s="3"/>
    </row>
    <row r="110" spans="3:11" x14ac:dyDescent="0.25">
      <c r="C110" s="27"/>
      <c r="F110" s="27"/>
      <c r="G110" s="27"/>
      <c r="H110" s="195"/>
      <c r="I110" s="195"/>
      <c r="J110" s="195"/>
      <c r="K110" s="195"/>
    </row>
    <row r="111" spans="3:11" x14ac:dyDescent="0.25">
      <c r="C111" s="27"/>
      <c r="D111" s="196"/>
      <c r="E111" s="27"/>
      <c r="F111" s="27"/>
      <c r="G111" s="27"/>
      <c r="H111" s="195"/>
      <c r="I111" s="195"/>
      <c r="J111" s="195"/>
      <c r="K111" s="195"/>
    </row>
    <row r="112" spans="3:11" x14ac:dyDescent="0.25">
      <c r="C112" s="27"/>
      <c r="D112" s="196"/>
      <c r="E112" s="27"/>
      <c r="F112" s="27"/>
      <c r="G112" s="27"/>
      <c r="H112" s="195"/>
      <c r="I112" s="195"/>
      <c r="J112" s="195"/>
      <c r="K112" s="195"/>
    </row>
    <row r="113" spans="3:11" x14ac:dyDescent="0.25">
      <c r="C113" s="27"/>
      <c r="D113" s="196"/>
      <c r="E113" s="27"/>
      <c r="F113" s="27"/>
      <c r="G113" s="27"/>
      <c r="H113" s="195"/>
      <c r="I113" s="195"/>
      <c r="J113" s="195"/>
      <c r="K113" s="195"/>
    </row>
    <row r="114" spans="3:11" x14ac:dyDescent="0.25">
      <c r="C114" s="27"/>
      <c r="D114" s="196"/>
      <c r="E114" s="27"/>
      <c r="F114" s="27"/>
      <c r="G114" s="27"/>
      <c r="H114" s="195"/>
      <c r="I114" s="195"/>
      <c r="J114" s="195"/>
      <c r="K114" s="195"/>
    </row>
    <row r="115" spans="3:11" x14ac:dyDescent="0.25">
      <c r="C115" s="27"/>
      <c r="D115" s="196"/>
      <c r="E115" s="27"/>
      <c r="F115" s="27"/>
      <c r="G115" s="27"/>
      <c r="H115" s="195"/>
      <c r="I115" s="195"/>
      <c r="J115" s="195"/>
      <c r="K115" s="195"/>
    </row>
    <row r="116" spans="3:11" x14ac:dyDescent="0.25">
      <c r="C116" s="27"/>
      <c r="D116" s="196"/>
      <c r="E116" s="27"/>
      <c r="F116" s="27"/>
      <c r="G116" s="195"/>
      <c r="H116" s="195"/>
      <c r="I116" s="195"/>
      <c r="J116" s="195"/>
      <c r="K116" s="195"/>
    </row>
    <row r="117" spans="3:11" x14ac:dyDescent="0.25">
      <c r="C117" s="27"/>
      <c r="D117" s="196"/>
      <c r="E117" s="27"/>
      <c r="F117" s="27"/>
      <c r="G117" s="195"/>
      <c r="H117" s="195"/>
      <c r="I117" s="195"/>
      <c r="J117" s="195"/>
      <c r="K117" s="195"/>
    </row>
    <row r="118" spans="3:11" x14ac:dyDescent="0.25">
      <c r="C118" s="27"/>
      <c r="D118" s="196"/>
      <c r="E118" s="27"/>
      <c r="F118" s="27"/>
      <c r="G118" s="195"/>
      <c r="H118" s="195"/>
      <c r="I118" s="195"/>
      <c r="J118" s="195"/>
      <c r="K118" s="195"/>
    </row>
    <row r="119" spans="3:11" x14ac:dyDescent="0.25">
      <c r="C119" s="27"/>
      <c r="D119" s="196"/>
      <c r="E119" s="27"/>
      <c r="F119" s="27"/>
      <c r="G119" s="195"/>
      <c r="H119" s="195"/>
      <c r="I119" s="195"/>
      <c r="J119" s="195"/>
      <c r="K119" s="195"/>
    </row>
    <row r="120" spans="3:11" x14ac:dyDescent="0.25">
      <c r="C120" s="27"/>
      <c r="D120" s="196"/>
      <c r="E120" s="27"/>
      <c r="F120" s="27"/>
      <c r="G120" s="195"/>
      <c r="H120" s="195"/>
      <c r="I120" s="195"/>
      <c r="J120" s="195"/>
      <c r="K120" s="195"/>
    </row>
    <row r="121" spans="3:11" x14ac:dyDescent="0.25">
      <c r="C121" s="27"/>
      <c r="D121" s="27"/>
      <c r="E121" s="27"/>
      <c r="F121" s="27"/>
      <c r="G121" s="195"/>
      <c r="H121" s="195"/>
      <c r="I121" s="195"/>
      <c r="J121" s="195"/>
      <c r="K121" s="195"/>
    </row>
    <row r="122" spans="3:11" x14ac:dyDescent="0.25">
      <c r="C122" s="27"/>
      <c r="D122" s="196"/>
      <c r="E122" s="27"/>
      <c r="F122" s="27"/>
      <c r="G122" s="195"/>
      <c r="H122" s="195"/>
      <c r="I122" s="195"/>
      <c r="J122" s="195"/>
      <c r="K122" s="195"/>
    </row>
    <row r="123" spans="3:11" x14ac:dyDescent="0.25">
      <c r="C123" s="27"/>
      <c r="D123" s="196"/>
      <c r="E123" s="27"/>
      <c r="F123" s="27"/>
      <c r="G123" s="195"/>
      <c r="H123" s="195"/>
      <c r="I123" s="195"/>
      <c r="J123" s="195"/>
      <c r="K123" s="195"/>
    </row>
    <row r="124" spans="3:11" x14ac:dyDescent="0.25">
      <c r="C124" s="27"/>
      <c r="D124" s="196"/>
      <c r="E124" s="27"/>
      <c r="F124" s="27"/>
      <c r="G124" s="195"/>
      <c r="H124" s="195"/>
      <c r="I124" s="195"/>
      <c r="J124" s="195"/>
      <c r="K124" s="195"/>
    </row>
    <row r="125" spans="3:11" x14ac:dyDescent="0.25">
      <c r="C125" s="27"/>
      <c r="D125" s="196"/>
      <c r="E125" s="27"/>
      <c r="F125" s="27"/>
      <c r="G125" s="195"/>
      <c r="H125" s="195"/>
      <c r="I125" s="195"/>
      <c r="J125" s="195"/>
      <c r="K125" s="195"/>
    </row>
    <row r="126" spans="3:11" x14ac:dyDescent="0.25">
      <c r="C126" s="27"/>
      <c r="D126" s="196"/>
      <c r="E126" s="27"/>
      <c r="F126" s="27"/>
      <c r="G126" s="195"/>
      <c r="H126" s="195"/>
      <c r="I126" s="195"/>
      <c r="J126" s="195"/>
      <c r="K126" s="195"/>
    </row>
    <row r="127" spans="3:11" x14ac:dyDescent="0.25">
      <c r="C127" s="27"/>
      <c r="D127" s="196"/>
      <c r="E127" s="27"/>
      <c r="F127" s="27"/>
      <c r="G127" s="195"/>
      <c r="H127" s="195"/>
      <c r="I127" s="195"/>
      <c r="J127" s="195"/>
      <c r="K127" s="195"/>
    </row>
    <row r="128" spans="3:11" x14ac:dyDescent="0.25">
      <c r="C128" s="27"/>
      <c r="D128" s="196"/>
      <c r="E128" s="27"/>
      <c r="F128" s="27"/>
      <c r="G128" s="195"/>
      <c r="H128" s="195"/>
      <c r="I128" s="195"/>
      <c r="J128" s="195"/>
      <c r="K128" s="195"/>
    </row>
    <row r="129" spans="3:11" x14ac:dyDescent="0.25">
      <c r="C129" s="27"/>
      <c r="D129" s="196"/>
      <c r="E129" s="27"/>
      <c r="F129" s="27"/>
      <c r="G129" s="195"/>
      <c r="H129" s="195"/>
      <c r="I129" s="195"/>
      <c r="J129" s="195"/>
      <c r="K129" s="195"/>
    </row>
    <row r="130" spans="3:11" x14ac:dyDescent="0.25">
      <c r="C130" s="27"/>
      <c r="D130" s="196"/>
      <c r="E130" s="27"/>
      <c r="F130" s="27"/>
      <c r="G130" s="195"/>
      <c r="H130" s="195"/>
      <c r="I130" s="195"/>
      <c r="J130" s="195"/>
      <c r="K130" s="195"/>
    </row>
    <row r="131" spans="3:11" x14ac:dyDescent="0.25">
      <c r="C131" s="27"/>
      <c r="D131" s="196"/>
      <c r="E131" s="27"/>
      <c r="F131" s="27"/>
      <c r="G131" s="195"/>
      <c r="H131" s="195"/>
      <c r="I131" s="195"/>
      <c r="J131" s="195"/>
      <c r="K131" s="195"/>
    </row>
    <row r="132" spans="3:11" x14ac:dyDescent="0.25">
      <c r="C132" s="27"/>
      <c r="D132" s="27"/>
      <c r="E132" s="27"/>
      <c r="F132" s="27"/>
      <c r="G132" s="195"/>
      <c r="H132" s="195"/>
      <c r="I132" s="195"/>
      <c r="J132" s="195"/>
      <c r="K132" s="195"/>
    </row>
    <row r="133" spans="3:11" x14ac:dyDescent="0.25">
      <c r="C133" s="27"/>
      <c r="D133" s="196"/>
      <c r="E133" s="27"/>
      <c r="F133" s="27"/>
      <c r="G133" s="195"/>
      <c r="H133" s="195"/>
      <c r="I133" s="195"/>
      <c r="J133" s="195"/>
      <c r="K133" s="195"/>
    </row>
    <row r="134" spans="3:11" x14ac:dyDescent="0.25">
      <c r="C134" s="27"/>
      <c r="D134" s="196"/>
      <c r="E134" s="27"/>
      <c r="F134" s="27"/>
      <c r="G134" s="195"/>
      <c r="H134" s="195"/>
      <c r="I134" s="195"/>
      <c r="J134" s="195"/>
      <c r="K134" s="195"/>
    </row>
    <row r="135" spans="3:11" x14ac:dyDescent="0.25">
      <c r="C135" s="27"/>
      <c r="D135" s="196"/>
      <c r="E135" s="27"/>
      <c r="F135" s="27"/>
      <c r="G135" s="195"/>
      <c r="H135" s="195"/>
      <c r="I135" s="195"/>
      <c r="J135" s="195"/>
      <c r="K135" s="195"/>
    </row>
    <row r="136" spans="3:11" x14ac:dyDescent="0.25">
      <c r="C136" s="27"/>
      <c r="D136" s="196"/>
      <c r="E136" s="27"/>
      <c r="F136" s="27"/>
      <c r="G136" s="195"/>
      <c r="H136" s="195"/>
      <c r="I136" s="195"/>
      <c r="J136" s="195"/>
      <c r="K136" s="195"/>
    </row>
    <row r="137" spans="3:11" x14ac:dyDescent="0.25">
      <c r="C137" s="27"/>
      <c r="D137" s="196"/>
      <c r="E137" s="27"/>
      <c r="F137" s="27"/>
      <c r="G137" s="195"/>
      <c r="H137" s="195"/>
      <c r="I137" s="195"/>
      <c r="J137" s="195"/>
      <c r="K137" s="195"/>
    </row>
    <row r="138" spans="3:11" x14ac:dyDescent="0.25">
      <c r="C138" s="27"/>
      <c r="D138" s="196"/>
      <c r="E138" s="27"/>
      <c r="F138" s="27"/>
      <c r="G138" s="195"/>
      <c r="H138" s="195"/>
      <c r="I138" s="195"/>
      <c r="J138" s="195"/>
      <c r="K138" s="195"/>
    </row>
    <row r="139" spans="3:11" x14ac:dyDescent="0.25">
      <c r="C139" s="27"/>
      <c r="D139" s="196"/>
      <c r="E139" s="27"/>
      <c r="F139" s="27"/>
      <c r="G139" s="195"/>
      <c r="H139" s="195"/>
      <c r="I139" s="195"/>
      <c r="J139" s="195"/>
      <c r="K139" s="195"/>
    </row>
    <row r="140" spans="3:11" x14ac:dyDescent="0.25">
      <c r="C140" s="27"/>
      <c r="D140" s="196"/>
      <c r="E140" s="27"/>
      <c r="F140" s="27"/>
      <c r="G140" s="195"/>
      <c r="H140" s="195"/>
      <c r="I140" s="195"/>
      <c r="J140" s="195"/>
      <c r="K140" s="195"/>
    </row>
    <row r="141" spans="3:11" x14ac:dyDescent="0.25">
      <c r="C141" s="27"/>
      <c r="D141" s="196"/>
      <c r="E141" s="27"/>
      <c r="F141" s="27"/>
      <c r="G141" s="195"/>
      <c r="H141" s="195"/>
      <c r="I141" s="195"/>
      <c r="J141" s="195"/>
      <c r="K141" s="195"/>
    </row>
    <row r="142" spans="3:11" x14ac:dyDescent="0.25">
      <c r="C142" s="27"/>
      <c r="D142" s="196"/>
      <c r="E142" s="27"/>
      <c r="F142" s="27"/>
      <c r="G142" s="195"/>
      <c r="H142" s="195"/>
      <c r="I142" s="195"/>
      <c r="J142" s="195"/>
      <c r="K142" s="195"/>
    </row>
    <row r="143" spans="3:11" x14ac:dyDescent="0.25">
      <c r="C143" s="27"/>
      <c r="D143" s="27"/>
      <c r="E143" s="27"/>
      <c r="F143" s="27"/>
      <c r="G143" s="195"/>
      <c r="H143" s="195"/>
      <c r="I143" s="195"/>
      <c r="J143" s="195"/>
      <c r="K143" s="195"/>
    </row>
    <row r="144" spans="3:11" x14ac:dyDescent="0.25">
      <c r="C144" s="27"/>
      <c r="D144" s="196"/>
      <c r="E144" s="27"/>
      <c r="F144" s="27"/>
      <c r="G144" s="195"/>
      <c r="H144" s="195"/>
      <c r="I144" s="195"/>
      <c r="J144" s="195"/>
      <c r="K144" s="195"/>
    </row>
    <row r="145" spans="3:11" x14ac:dyDescent="0.25">
      <c r="C145" s="27"/>
      <c r="D145" s="196"/>
      <c r="E145" s="27"/>
      <c r="F145" s="27"/>
      <c r="G145" s="195"/>
      <c r="H145" s="195"/>
      <c r="I145" s="195"/>
      <c r="J145" s="195"/>
      <c r="K145" s="195"/>
    </row>
    <row r="146" spans="3:11" x14ac:dyDescent="0.25">
      <c r="C146" s="27"/>
      <c r="D146" s="196"/>
      <c r="E146" s="27"/>
      <c r="F146" s="27"/>
      <c r="G146" s="195"/>
      <c r="H146" s="195"/>
      <c r="I146" s="195"/>
      <c r="J146" s="195"/>
      <c r="K146" s="195"/>
    </row>
    <row r="147" spans="3:11" x14ac:dyDescent="0.25">
      <c r="C147" s="27"/>
      <c r="D147" s="196"/>
      <c r="E147" s="27"/>
      <c r="F147" s="27"/>
      <c r="G147" s="195"/>
      <c r="H147" s="195"/>
      <c r="I147" s="195"/>
      <c r="J147" s="195"/>
      <c r="K147" s="195"/>
    </row>
    <row r="148" spans="3:11" x14ac:dyDescent="0.25">
      <c r="C148" s="27"/>
      <c r="D148" s="196"/>
      <c r="E148" s="27"/>
      <c r="F148" s="27"/>
      <c r="G148" s="195"/>
      <c r="H148" s="195"/>
      <c r="I148" s="195"/>
      <c r="J148" s="195"/>
      <c r="K148" s="195"/>
    </row>
    <row r="149" spans="3:11" x14ac:dyDescent="0.25">
      <c r="C149" s="27"/>
      <c r="D149" s="196"/>
      <c r="E149" s="27"/>
      <c r="F149" s="27"/>
      <c r="G149" s="195"/>
      <c r="H149" s="195"/>
      <c r="I149" s="195"/>
      <c r="J149" s="195"/>
      <c r="K149" s="195"/>
    </row>
    <row r="150" spans="3:11" x14ac:dyDescent="0.25">
      <c r="C150" s="27"/>
      <c r="D150" s="196"/>
      <c r="E150" s="27"/>
      <c r="F150" s="27"/>
      <c r="G150" s="195"/>
      <c r="H150" s="195"/>
      <c r="I150" s="195"/>
      <c r="J150" s="195"/>
      <c r="K150" s="195"/>
    </row>
    <row r="151" spans="3:11" x14ac:dyDescent="0.25">
      <c r="C151" s="27"/>
      <c r="D151" s="196"/>
      <c r="E151" s="27"/>
      <c r="F151" s="27"/>
      <c r="G151" s="195"/>
      <c r="H151" s="195"/>
      <c r="I151" s="195"/>
      <c r="J151" s="195"/>
      <c r="K151" s="195"/>
    </row>
    <row r="152" spans="3:11" x14ac:dyDescent="0.25">
      <c r="C152" s="27"/>
      <c r="D152" s="196"/>
      <c r="E152" s="27"/>
      <c r="F152" s="27"/>
      <c r="G152" s="195"/>
      <c r="H152" s="195"/>
      <c r="I152" s="195"/>
      <c r="J152" s="195"/>
      <c r="K152" s="195"/>
    </row>
    <row r="153" spans="3:11" x14ac:dyDescent="0.25">
      <c r="C153" s="27"/>
      <c r="D153" s="196"/>
      <c r="E153" s="27"/>
      <c r="F153" s="27"/>
      <c r="G153" s="195"/>
      <c r="H153" s="195"/>
      <c r="I153" s="195"/>
      <c r="J153" s="195"/>
      <c r="K153" s="195"/>
    </row>
    <row r="154" spans="3:11" x14ac:dyDescent="0.25">
      <c r="C154" s="27"/>
      <c r="D154" s="27"/>
      <c r="E154" s="27"/>
      <c r="F154" s="27"/>
      <c r="G154" s="195"/>
      <c r="H154" s="195"/>
      <c r="I154" s="195"/>
      <c r="J154" s="195"/>
      <c r="K154" s="195"/>
    </row>
    <row r="155" spans="3:11" x14ac:dyDescent="0.25">
      <c r="C155" s="27"/>
      <c r="D155" s="27"/>
      <c r="E155" s="27"/>
      <c r="F155" s="27"/>
      <c r="G155" s="195"/>
      <c r="H155" s="195"/>
      <c r="I155" s="195"/>
      <c r="J155" s="195"/>
      <c r="K155" s="195"/>
    </row>
    <row r="156" spans="3:11" x14ac:dyDescent="0.25">
      <c r="C156" s="27"/>
      <c r="D156" s="27"/>
      <c r="E156" s="27"/>
      <c r="F156" s="27"/>
      <c r="G156" s="195"/>
      <c r="H156" s="195"/>
      <c r="I156" s="195"/>
      <c r="J156" s="195"/>
      <c r="K156" s="195"/>
    </row>
    <row r="157" spans="3:11" x14ac:dyDescent="0.25">
      <c r="C157" s="27"/>
      <c r="D157" s="27"/>
      <c r="E157" s="27"/>
      <c r="F157" s="27"/>
      <c r="G157" s="195"/>
      <c r="H157" s="195"/>
      <c r="I157" s="195"/>
      <c r="J157" s="195"/>
      <c r="K157" s="195"/>
    </row>
    <row r="158" spans="3:11" x14ac:dyDescent="0.25">
      <c r="C158" s="27"/>
      <c r="D158" s="27"/>
      <c r="E158" s="27"/>
      <c r="F158" s="27"/>
      <c r="G158" s="195"/>
      <c r="H158" s="195"/>
      <c r="I158" s="195"/>
      <c r="J158" s="195"/>
      <c r="K158" s="195"/>
    </row>
    <row r="159" spans="3:11" x14ac:dyDescent="0.25">
      <c r="C159" s="27"/>
      <c r="D159" s="27"/>
      <c r="E159" s="27"/>
      <c r="F159" s="27"/>
      <c r="G159" s="195"/>
      <c r="H159" s="195"/>
      <c r="I159" s="195"/>
      <c r="J159" s="195"/>
      <c r="K159" s="195"/>
    </row>
    <row r="160" spans="3:11" x14ac:dyDescent="0.25">
      <c r="C160" s="27"/>
      <c r="D160" s="27"/>
      <c r="E160" s="27"/>
      <c r="F160" s="27"/>
      <c r="G160" s="195"/>
      <c r="H160" s="195"/>
      <c r="I160" s="195"/>
      <c r="J160" s="195"/>
      <c r="K160" s="195"/>
    </row>
    <row r="161" spans="3:11" x14ac:dyDescent="0.25">
      <c r="C161" s="27"/>
      <c r="D161" s="27"/>
      <c r="E161" s="27"/>
      <c r="F161" s="27"/>
      <c r="G161" s="195"/>
      <c r="H161" s="195"/>
      <c r="I161" s="195"/>
      <c r="J161" s="195"/>
      <c r="K161" s="195"/>
    </row>
    <row r="162" spans="3:11" x14ac:dyDescent="0.25">
      <c r="C162" s="27"/>
      <c r="D162" s="27"/>
      <c r="E162" s="27"/>
      <c r="F162" s="27"/>
      <c r="G162" s="195"/>
      <c r="H162" s="195"/>
      <c r="I162" s="195"/>
      <c r="J162" s="195"/>
      <c r="K162" s="195"/>
    </row>
    <row r="163" spans="3:11" x14ac:dyDescent="0.25">
      <c r="C163" s="27"/>
      <c r="D163" s="27"/>
      <c r="E163" s="27"/>
      <c r="F163" s="27"/>
      <c r="G163" s="195"/>
      <c r="H163" s="195"/>
      <c r="I163" s="195"/>
      <c r="J163" s="195"/>
      <c r="K163" s="195"/>
    </row>
    <row r="164" spans="3:11" x14ac:dyDescent="0.25">
      <c r="C164" s="27"/>
      <c r="D164" s="27"/>
      <c r="E164" s="27"/>
      <c r="F164" s="27"/>
      <c r="G164" s="195"/>
      <c r="H164" s="195"/>
      <c r="I164" s="195"/>
      <c r="J164" s="195"/>
      <c r="K164" s="195"/>
    </row>
    <row r="165" spans="3:11" x14ac:dyDescent="0.25">
      <c r="C165" s="27"/>
      <c r="D165" s="27"/>
      <c r="E165" s="27"/>
      <c r="F165" s="27"/>
      <c r="G165" s="195"/>
      <c r="H165" s="195"/>
      <c r="I165" s="195"/>
      <c r="J165" s="195"/>
      <c r="K165" s="195"/>
    </row>
    <row r="166" spans="3:11" x14ac:dyDescent="0.25">
      <c r="C166" s="27"/>
      <c r="D166" s="27"/>
      <c r="E166" s="27"/>
      <c r="F166" s="27"/>
      <c r="G166" s="195"/>
      <c r="H166" s="195"/>
      <c r="I166" s="195"/>
      <c r="J166" s="195"/>
      <c r="K166" s="195"/>
    </row>
    <row r="167" spans="3:11" x14ac:dyDescent="0.25">
      <c r="C167" s="27"/>
      <c r="D167" s="27"/>
      <c r="E167" s="27"/>
      <c r="F167" s="27"/>
      <c r="G167" s="195"/>
      <c r="H167" s="195"/>
      <c r="I167" s="195"/>
      <c r="J167" s="195"/>
      <c r="K167" s="195"/>
    </row>
    <row r="168" spans="3:11" x14ac:dyDescent="0.25">
      <c r="C168" s="27"/>
      <c r="D168" s="27"/>
      <c r="E168" s="27"/>
      <c r="F168" s="27"/>
      <c r="G168" s="195"/>
      <c r="H168" s="195"/>
      <c r="I168" s="195"/>
      <c r="J168" s="195"/>
      <c r="K168" s="195"/>
    </row>
    <row r="169" spans="3:11" x14ac:dyDescent="0.25">
      <c r="C169" s="27"/>
      <c r="D169" s="27"/>
      <c r="E169" s="27"/>
      <c r="F169" s="27"/>
      <c r="G169" s="195"/>
      <c r="H169" s="195"/>
      <c r="I169" s="195"/>
      <c r="J169" s="195"/>
      <c r="K169" s="195"/>
    </row>
    <row r="170" spans="3:11" x14ac:dyDescent="0.25">
      <c r="C170" s="27"/>
      <c r="D170" s="27"/>
      <c r="E170" s="27"/>
      <c r="F170" s="27"/>
      <c r="G170" s="195"/>
      <c r="H170" s="195"/>
      <c r="I170" s="195"/>
      <c r="J170" s="195"/>
      <c r="K170" s="195"/>
    </row>
    <row r="171" spans="3:11" x14ac:dyDescent="0.25">
      <c r="C171" s="3"/>
      <c r="D171" s="3"/>
      <c r="E171" s="3"/>
      <c r="F171" s="3"/>
    </row>
    <row r="172" spans="3:11" x14ac:dyDescent="0.25">
      <c r="C172" s="3"/>
      <c r="D172" s="3"/>
      <c r="E172" s="3"/>
      <c r="F172" s="3"/>
    </row>
    <row r="173" spans="3:11" x14ac:dyDescent="0.25">
      <c r="C173" s="3"/>
      <c r="D173" s="3"/>
      <c r="E173" s="3"/>
      <c r="F173" s="3"/>
    </row>
    <row r="174" spans="3:11" x14ac:dyDescent="0.25">
      <c r="C174" s="3"/>
      <c r="D174" s="3"/>
      <c r="E174" s="3"/>
      <c r="F174" s="3"/>
    </row>
    <row r="175" spans="3:11" x14ac:dyDescent="0.25">
      <c r="C175" s="3"/>
      <c r="D175" s="3"/>
      <c r="E175" s="3"/>
      <c r="F175" s="3"/>
    </row>
    <row r="176" spans="3:11" x14ac:dyDescent="0.25">
      <c r="C176" s="3"/>
      <c r="D176" s="3"/>
      <c r="E176" s="3"/>
      <c r="F176" s="3"/>
    </row>
    <row r="177" spans="3:6" x14ac:dyDescent="0.25">
      <c r="C177" s="3"/>
      <c r="D177" s="3"/>
      <c r="E177" s="3"/>
      <c r="F177" s="3"/>
    </row>
  </sheetData>
  <mergeCells count="28">
    <mergeCell ref="Y34:Z35"/>
    <mergeCell ref="Y37:Z38"/>
    <mergeCell ref="Y42:Z43"/>
    <mergeCell ref="Y45:Z46"/>
    <mergeCell ref="W11:Z11"/>
    <mergeCell ref="T13:U14"/>
    <mergeCell ref="T10:T12"/>
    <mergeCell ref="U10:U12"/>
    <mergeCell ref="E11:F11"/>
    <mergeCell ref="G11:H11"/>
    <mergeCell ref="I11:J11"/>
    <mergeCell ref="K11:L11"/>
    <mergeCell ref="Q10:Q12"/>
    <mergeCell ref="C10:C12"/>
    <mergeCell ref="D10:D12"/>
    <mergeCell ref="E10:H10"/>
    <mergeCell ref="I10:L10"/>
    <mergeCell ref="P10:P12"/>
    <mergeCell ref="E12:F12"/>
    <mergeCell ref="G12:H12"/>
    <mergeCell ref="I12:J12"/>
    <mergeCell ref="K12:L12"/>
    <mergeCell ref="E9:L9"/>
    <mergeCell ref="C2:Z2"/>
    <mergeCell ref="C3:Z3"/>
    <mergeCell ref="D4:L5"/>
    <mergeCell ref="P5:Q5"/>
    <mergeCell ref="D6:L6"/>
  </mergeCells>
  <conditionalFormatting sqref="Q17">
    <cfRule type="expression" dxfId="359" priority="38">
      <formula>OR($P17="TOIL",$P17="F",$P17="UP")</formula>
    </cfRule>
  </conditionalFormatting>
  <conditionalFormatting sqref="Q18">
    <cfRule type="expression" dxfId="358" priority="37">
      <formula>OR($P18="TOIL",$P18="F",$P18="UP")</formula>
    </cfRule>
  </conditionalFormatting>
  <conditionalFormatting sqref="Q19">
    <cfRule type="expression" dxfId="357" priority="36">
      <formula>OR($P19="TOIL",$P19="F",$P19="UP")</formula>
    </cfRule>
  </conditionalFormatting>
  <conditionalFormatting sqref="Q20">
    <cfRule type="expression" dxfId="356" priority="35">
      <formula>OR($P20="TOIL",$P20="F",$P20="UP")</formula>
    </cfRule>
  </conditionalFormatting>
  <conditionalFormatting sqref="Q21">
    <cfRule type="expression" dxfId="355" priority="34">
      <formula>OR($P21="TOIL",$P21="F",$P21="UP")</formula>
    </cfRule>
  </conditionalFormatting>
  <conditionalFormatting sqref="Q22">
    <cfRule type="expression" dxfId="354" priority="33">
      <formula>OR($P22="TOIL",$P22="F",$P22="UP")</formula>
    </cfRule>
  </conditionalFormatting>
  <conditionalFormatting sqref="Q23">
    <cfRule type="expression" dxfId="353" priority="32">
      <formula>OR($P23="TOIL",$P23="F",$P23="UP")</formula>
    </cfRule>
  </conditionalFormatting>
  <conditionalFormatting sqref="Q26">
    <cfRule type="expression" dxfId="352" priority="31">
      <formula>OR($P26="TOIL",$P26="F",$P26="UP")</formula>
    </cfRule>
  </conditionalFormatting>
  <conditionalFormatting sqref="Q27">
    <cfRule type="expression" dxfId="351" priority="30">
      <formula>OR($P27="TOIL",$P27="F",$P27="UP")</formula>
    </cfRule>
  </conditionalFormatting>
  <conditionalFormatting sqref="Q28">
    <cfRule type="expression" dxfId="350" priority="29">
      <formula>OR($P28="TOIL",$P28="F",$P28="UP")</formula>
    </cfRule>
  </conditionalFormatting>
  <conditionalFormatting sqref="Q29">
    <cfRule type="expression" dxfId="349" priority="28">
      <formula>OR($P29="TOIL",$P29="F",$P29="UP")</formula>
    </cfRule>
  </conditionalFormatting>
  <conditionalFormatting sqref="Q30">
    <cfRule type="expression" dxfId="348" priority="27">
      <formula>OR($P30="TOIL",$P30="F",$P30="UP")</formula>
    </cfRule>
  </conditionalFormatting>
  <conditionalFormatting sqref="Q31">
    <cfRule type="expression" dxfId="347" priority="26">
      <formula>OR($P31="TOIL",$P31="F",$P31="UP")</formula>
    </cfRule>
  </conditionalFormatting>
  <conditionalFormatting sqref="Q32">
    <cfRule type="expression" dxfId="346" priority="25">
      <formula>OR($P32="TOIL",$P32="F",$P32="UP")</formula>
    </cfRule>
  </conditionalFormatting>
  <conditionalFormatting sqref="Q35">
    <cfRule type="expression" dxfId="345" priority="24">
      <formula>OR($P35="TOIL",$P35="F",$P35="UP")</formula>
    </cfRule>
  </conditionalFormatting>
  <conditionalFormatting sqref="Q36">
    <cfRule type="expression" dxfId="344" priority="23">
      <formula>OR($P36="TOIL",$P36="F",$P36="UP")</formula>
    </cfRule>
  </conditionalFormatting>
  <conditionalFormatting sqref="Q37">
    <cfRule type="expression" dxfId="343" priority="22">
      <formula>OR($P37="TOIL",$P37="F",$P37="UP")</formula>
    </cfRule>
  </conditionalFormatting>
  <conditionalFormatting sqref="Q38">
    <cfRule type="expression" dxfId="342" priority="21">
      <formula>OR($P38="TOIL",$P38="F",$P38="UP")</formula>
    </cfRule>
  </conditionalFormatting>
  <conditionalFormatting sqref="Q39">
    <cfRule type="expression" dxfId="341" priority="20">
      <formula>OR($P39="TOIL",$P39="F",$P39="UP")</formula>
    </cfRule>
  </conditionalFormatting>
  <conditionalFormatting sqref="Q40">
    <cfRule type="expression" dxfId="340" priority="19">
      <formula>OR($P40="TOIL",$P40="F",$P40="UP")</formula>
    </cfRule>
  </conditionalFormatting>
  <conditionalFormatting sqref="Q41">
    <cfRule type="expression" dxfId="339" priority="18">
      <formula>OR($P41="TOIL",$P41="F",$P41="UP")</formula>
    </cfRule>
  </conditionalFormatting>
  <conditionalFormatting sqref="Q44">
    <cfRule type="expression" dxfId="338" priority="17">
      <formula>OR($P44="TOIL",$P44="F",$P44="UP")</formula>
    </cfRule>
  </conditionalFormatting>
  <conditionalFormatting sqref="Q45">
    <cfRule type="expression" dxfId="337" priority="16">
      <formula>OR($P45="TOIL",$P45="F",$P45="UP")</formula>
    </cfRule>
  </conditionalFormatting>
  <conditionalFormatting sqref="Q46">
    <cfRule type="expression" dxfId="336" priority="15">
      <formula>OR($P46="TOIL",$P46="F",$P46="UP")</formula>
    </cfRule>
  </conditionalFormatting>
  <conditionalFormatting sqref="Q47">
    <cfRule type="expression" dxfId="335" priority="14">
      <formula>OR($P47="TOIL",$P47="F",$P47="UP")</formula>
    </cfRule>
  </conditionalFormatting>
  <conditionalFormatting sqref="Q48">
    <cfRule type="expression" dxfId="334" priority="13">
      <formula>OR($P48="TOIL",$P48="F",$P48="UP")</formula>
    </cfRule>
  </conditionalFormatting>
  <conditionalFormatting sqref="Q49">
    <cfRule type="expression" dxfId="333" priority="12">
      <formula>OR($P49="TOIL",$P49="F",$P49="UP")</formula>
    </cfRule>
  </conditionalFormatting>
  <conditionalFormatting sqref="Q50">
    <cfRule type="expression" dxfId="332" priority="11">
      <formula>OR($P50="TOIL",$P50="F",$P50="UP")</formula>
    </cfRule>
  </conditionalFormatting>
  <conditionalFormatting sqref="Q53">
    <cfRule type="expression" dxfId="331" priority="10">
      <formula>OR($P53="TOIL",$P53="F",$P53="UP")</formula>
    </cfRule>
  </conditionalFormatting>
  <conditionalFormatting sqref="Q54">
    <cfRule type="expression" dxfId="330" priority="9">
      <formula>OR($P54="TOIL",$P54="F",$P54="UP")</formula>
    </cfRule>
  </conditionalFormatting>
  <conditionalFormatting sqref="Q55">
    <cfRule type="expression" dxfId="329" priority="8">
      <formula>OR($P55="TOIL",$P55="F",$P55="UP")</formula>
    </cfRule>
  </conditionalFormatting>
  <conditionalFormatting sqref="Q56">
    <cfRule type="expression" dxfId="328" priority="7">
      <formula>OR($P56="TOIL",$P56="F",$P56="UP")</formula>
    </cfRule>
  </conditionalFormatting>
  <conditionalFormatting sqref="Q57">
    <cfRule type="expression" dxfId="327" priority="6">
      <formula>OR($P57="TOIL",$P57="F",$P57="UP")</formula>
    </cfRule>
  </conditionalFormatting>
  <conditionalFormatting sqref="Q58">
    <cfRule type="expression" dxfId="326" priority="5">
      <formula>OR($P58="TOIL",$P58="F",$P58="UP")</formula>
    </cfRule>
  </conditionalFormatting>
  <conditionalFormatting sqref="Q59">
    <cfRule type="expression" dxfId="325" priority="4">
      <formula>OR($P59="TOIL",$P59="F",$P59="UP")</formula>
    </cfRule>
  </conditionalFormatting>
  <conditionalFormatting sqref="T65">
    <cfRule type="expression" dxfId="324" priority="1">
      <formula>($T$63+$T$64)&gt;((10/37.5)*$G$7)</formula>
    </cfRule>
  </conditionalFormatting>
  <dataValidations count="1">
    <dataValidation type="list" allowBlank="1" showInputMessage="1" showErrorMessage="1" sqref="P17:P23 P53:P59 P44:P50 P35:P41 P26:P32">
      <formula1>$X$51:$X$60</formula1>
    </dataValidation>
  </dataValidations>
  <pageMargins left="0.23622047244094491" right="0.23622047244094491" top="0" bottom="0" header="0" footer="0"/>
  <pageSetup paperSize="9" scale="53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77"/>
  <sheetViews>
    <sheetView topLeftCell="A25" zoomScale="70" zoomScaleNormal="70" workbookViewId="0">
      <selection activeCell="D18" sqref="D18"/>
    </sheetView>
  </sheetViews>
  <sheetFormatPr defaultColWidth="4.85546875" defaultRowHeight="15.75" x14ac:dyDescent="0.25"/>
  <cols>
    <col min="1" max="1" width="1.140625" style="1" customWidth="1"/>
    <col min="2" max="2" width="1.7109375" style="1" customWidth="1"/>
    <col min="3" max="3" width="17.5703125" style="1" bestFit="1" customWidth="1"/>
    <col min="4" max="4" width="14" style="1" bestFit="1" customWidth="1"/>
    <col min="5" max="6" width="4" style="1" customWidth="1"/>
    <col min="7" max="7" width="6" style="1" bestFit="1" customWidth="1"/>
    <col min="8" max="10" width="4" style="1" customWidth="1"/>
    <col min="11" max="11" width="4.7109375" style="1" customWidth="1"/>
    <col min="12" max="12" width="6.42578125" style="1" customWidth="1"/>
    <col min="13" max="13" width="9.5703125" style="1" bestFit="1" customWidth="1"/>
    <col min="14" max="14" width="9.42578125" style="1" customWidth="1"/>
    <col min="15" max="15" width="16" style="1" bestFit="1" customWidth="1"/>
    <col min="16" max="16" width="12.7109375" style="2" customWidth="1"/>
    <col min="17" max="17" width="10.140625" style="2" customWidth="1"/>
    <col min="18" max="18" width="14.85546875" style="2" customWidth="1"/>
    <col min="19" max="19" width="1.7109375" style="3" customWidth="1"/>
    <col min="20" max="20" width="9.85546875" style="1" customWidth="1"/>
    <col min="21" max="21" width="10.42578125" style="2" customWidth="1"/>
    <col min="22" max="22" width="1.85546875" style="1" customWidth="1"/>
    <col min="23" max="23" width="8.85546875" style="1" customWidth="1"/>
    <col min="24" max="24" width="9.85546875" style="1" customWidth="1"/>
    <col min="25" max="25" width="11.28515625" style="1" customWidth="1"/>
    <col min="26" max="26" width="37.28515625" style="1" customWidth="1"/>
    <col min="27" max="27" width="2.28515625" style="1" customWidth="1"/>
    <col min="28" max="252" width="8.85546875" style="1" customWidth="1"/>
    <col min="253" max="253" width="10.85546875" style="1" bestFit="1" customWidth="1"/>
    <col min="254" max="254" width="9.28515625" style="1" bestFit="1" customWidth="1"/>
    <col min="255" max="256" width="0" style="1" hidden="1" customWidth="1"/>
    <col min="257" max="16384" width="4.85546875" style="1"/>
  </cols>
  <sheetData>
    <row r="1" spans="2:27" ht="8.25" customHeight="1" x14ac:dyDescent="0.25"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189"/>
      <c r="R1" s="189"/>
      <c r="S1" s="188"/>
      <c r="T1" s="188"/>
      <c r="U1" s="189"/>
      <c r="V1" s="188"/>
      <c r="W1" s="188"/>
      <c r="X1" s="188"/>
      <c r="Y1" s="188"/>
      <c r="Z1" s="188"/>
      <c r="AA1" s="188"/>
    </row>
    <row r="2" spans="2:27" x14ac:dyDescent="0.25">
      <c r="B2" s="174"/>
      <c r="C2" s="316" t="s">
        <v>78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7"/>
      <c r="T2" s="317"/>
      <c r="U2" s="317"/>
      <c r="V2" s="317"/>
      <c r="W2" s="317"/>
      <c r="X2" s="317"/>
      <c r="Y2" s="317"/>
      <c r="Z2" s="317"/>
      <c r="AA2" s="170"/>
    </row>
    <row r="3" spans="2:27" ht="16.5" thickBot="1" x14ac:dyDescent="0.3">
      <c r="B3" s="174"/>
      <c r="C3" s="316" t="s">
        <v>39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7"/>
      <c r="T3" s="317"/>
      <c r="U3" s="317"/>
      <c r="V3" s="317"/>
      <c r="W3" s="317"/>
      <c r="X3" s="317"/>
      <c r="Y3" s="317"/>
      <c r="Z3" s="317"/>
      <c r="AA3" s="170"/>
    </row>
    <row r="4" spans="2:27" x14ac:dyDescent="0.25">
      <c r="B4" s="174"/>
      <c r="C4" s="171" t="s">
        <v>0</v>
      </c>
      <c r="D4" s="361">
        <f>'Apr 2020'!D4:L5</f>
        <v>0</v>
      </c>
      <c r="E4" s="362"/>
      <c r="F4" s="362"/>
      <c r="G4" s="362"/>
      <c r="H4" s="362"/>
      <c r="I4" s="362"/>
      <c r="J4" s="362"/>
      <c r="K4" s="362"/>
      <c r="L4" s="363"/>
      <c r="M4" s="106"/>
      <c r="N4" s="106"/>
      <c r="O4" s="106"/>
      <c r="P4" s="131"/>
      <c r="Q4" s="131"/>
      <c r="R4" s="131"/>
      <c r="S4" s="106"/>
      <c r="T4" s="123" t="s">
        <v>30</v>
      </c>
      <c r="U4" s="124"/>
      <c r="V4" s="103"/>
      <c r="W4" s="103"/>
      <c r="X4" s="103"/>
      <c r="Y4" s="103"/>
      <c r="Z4" s="104"/>
      <c r="AA4" s="170"/>
    </row>
    <row r="5" spans="2:27" ht="16.5" thickBot="1" x14ac:dyDescent="0.3">
      <c r="B5" s="174"/>
      <c r="C5" s="171"/>
      <c r="D5" s="364"/>
      <c r="E5" s="365"/>
      <c r="F5" s="365"/>
      <c r="G5" s="365"/>
      <c r="H5" s="365"/>
      <c r="I5" s="365"/>
      <c r="J5" s="365"/>
      <c r="K5" s="365"/>
      <c r="L5" s="366"/>
      <c r="M5" s="106"/>
      <c r="N5" s="106"/>
      <c r="O5" s="171" t="s">
        <v>1</v>
      </c>
      <c r="P5" s="318">
        <f>C26</f>
        <v>44018</v>
      </c>
      <c r="Q5" s="318"/>
      <c r="R5" s="172"/>
      <c r="S5" s="106"/>
      <c r="T5" s="108" t="s">
        <v>31</v>
      </c>
      <c r="U5" s="131"/>
      <c r="V5" s="106"/>
      <c r="W5" s="106"/>
      <c r="X5" s="106"/>
      <c r="Y5" s="106"/>
      <c r="Z5" s="107"/>
      <c r="AA5" s="170"/>
    </row>
    <row r="6" spans="2:27" ht="16.5" thickBot="1" x14ac:dyDescent="0.3">
      <c r="B6" s="174"/>
      <c r="C6" s="171" t="s">
        <v>2</v>
      </c>
      <c r="D6" s="319">
        <f>'Apr 2020'!D6:L6</f>
        <v>0</v>
      </c>
      <c r="E6" s="320"/>
      <c r="F6" s="320"/>
      <c r="G6" s="320"/>
      <c r="H6" s="320"/>
      <c r="I6" s="320"/>
      <c r="J6" s="320"/>
      <c r="K6" s="320"/>
      <c r="L6" s="321"/>
      <c r="M6" s="106"/>
      <c r="N6" s="106"/>
      <c r="O6" s="106"/>
      <c r="P6" s="131"/>
      <c r="Q6" s="131"/>
      <c r="R6" s="131"/>
      <c r="S6" s="106"/>
      <c r="T6" s="108" t="s">
        <v>32</v>
      </c>
      <c r="U6" s="131"/>
      <c r="V6" s="106"/>
      <c r="W6" s="106"/>
      <c r="X6" s="106"/>
      <c r="Y6" s="106"/>
      <c r="Z6" s="107"/>
      <c r="AA6" s="170"/>
    </row>
    <row r="7" spans="2:27" ht="16.5" thickBot="1" x14ac:dyDescent="0.3">
      <c r="B7" s="174"/>
      <c r="C7" s="171" t="s">
        <v>26</v>
      </c>
      <c r="D7" s="106"/>
      <c r="E7" s="173"/>
      <c r="F7" s="106"/>
      <c r="G7" s="255">
        <f>'Jun 2020'!G7</f>
        <v>0</v>
      </c>
      <c r="H7" s="108" t="s">
        <v>3</v>
      </c>
      <c r="I7" s="106"/>
      <c r="J7" s="106"/>
      <c r="K7" s="106"/>
      <c r="L7" s="106"/>
      <c r="M7" s="254">
        <f>(G7/7)*COUNT(C17:C59)</f>
        <v>0</v>
      </c>
      <c r="N7" s="128"/>
      <c r="O7" s="106"/>
      <c r="P7" s="131"/>
      <c r="Q7" s="131"/>
      <c r="R7" s="131"/>
      <c r="S7" s="106"/>
      <c r="T7" s="108" t="s">
        <v>34</v>
      </c>
      <c r="U7" s="131"/>
      <c r="V7" s="106"/>
      <c r="W7" s="106"/>
      <c r="X7" s="106"/>
      <c r="Y7" s="106"/>
      <c r="Z7" s="107"/>
      <c r="AA7" s="170"/>
    </row>
    <row r="8" spans="2:27" ht="16.5" thickBot="1" x14ac:dyDescent="0.3">
      <c r="B8" s="174"/>
      <c r="C8" s="106"/>
      <c r="D8" s="106"/>
      <c r="E8" s="173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31"/>
      <c r="Q8" s="131"/>
      <c r="R8" s="131"/>
      <c r="S8" s="106"/>
      <c r="T8" s="126" t="s">
        <v>60</v>
      </c>
      <c r="U8" s="132"/>
      <c r="V8" s="120"/>
      <c r="W8" s="120"/>
      <c r="X8" s="120"/>
      <c r="Y8" s="120"/>
      <c r="Z8" s="121"/>
      <c r="AA8" s="170"/>
    </row>
    <row r="9" spans="2:27" ht="16.5" thickBot="1" x14ac:dyDescent="0.3">
      <c r="B9" s="174"/>
      <c r="C9" s="129"/>
      <c r="D9" s="106"/>
      <c r="E9" s="313" t="s">
        <v>61</v>
      </c>
      <c r="F9" s="314"/>
      <c r="G9" s="314"/>
      <c r="H9" s="314"/>
      <c r="I9" s="314"/>
      <c r="J9" s="314"/>
      <c r="K9" s="314"/>
      <c r="L9" s="315"/>
      <c r="M9" s="106"/>
      <c r="N9" s="106"/>
      <c r="O9" s="106"/>
      <c r="P9" s="131"/>
      <c r="Q9" s="131"/>
      <c r="R9" s="131"/>
      <c r="S9" s="106"/>
      <c r="T9" s="106"/>
      <c r="U9" s="131"/>
      <c r="V9" s="106"/>
      <c r="W9" s="106"/>
      <c r="X9" s="106"/>
      <c r="Y9" s="106"/>
      <c r="Z9" s="106"/>
      <c r="AA9" s="170"/>
    </row>
    <row r="10" spans="2:27" ht="15" customHeight="1" x14ac:dyDescent="0.25">
      <c r="B10" s="174"/>
      <c r="C10" s="304" t="s">
        <v>4</v>
      </c>
      <c r="D10" s="307" t="s">
        <v>90</v>
      </c>
      <c r="E10" s="338" t="s">
        <v>40</v>
      </c>
      <c r="F10" s="339"/>
      <c r="G10" s="340"/>
      <c r="H10" s="341"/>
      <c r="I10" s="338" t="s">
        <v>41</v>
      </c>
      <c r="J10" s="339"/>
      <c r="K10" s="340"/>
      <c r="L10" s="341"/>
      <c r="M10" s="130" t="s">
        <v>5</v>
      </c>
      <c r="N10" s="99" t="s">
        <v>51</v>
      </c>
      <c r="O10" s="99" t="s">
        <v>8</v>
      </c>
      <c r="P10" s="310" t="s">
        <v>91</v>
      </c>
      <c r="Q10" s="310" t="s">
        <v>92</v>
      </c>
      <c r="R10" s="99" t="s">
        <v>59</v>
      </c>
      <c r="S10" s="103"/>
      <c r="T10" s="328" t="s">
        <v>53</v>
      </c>
      <c r="U10" s="310" t="s">
        <v>17</v>
      </c>
      <c r="V10" s="106"/>
      <c r="W10" s="102"/>
      <c r="X10" s="103"/>
      <c r="Y10" s="103"/>
      <c r="Z10" s="104"/>
      <c r="AA10" s="170"/>
    </row>
    <row r="11" spans="2:27" x14ac:dyDescent="0.25">
      <c r="B11" s="174"/>
      <c r="C11" s="305"/>
      <c r="D11" s="308"/>
      <c r="E11" s="342" t="s">
        <v>6</v>
      </c>
      <c r="F11" s="343"/>
      <c r="G11" s="343" t="s">
        <v>7</v>
      </c>
      <c r="H11" s="344"/>
      <c r="I11" s="342" t="s">
        <v>6</v>
      </c>
      <c r="J11" s="343"/>
      <c r="K11" s="343" t="s">
        <v>7</v>
      </c>
      <c r="L11" s="344"/>
      <c r="M11" s="131" t="s">
        <v>8</v>
      </c>
      <c r="N11" s="100" t="s">
        <v>52</v>
      </c>
      <c r="O11" s="100" t="s">
        <v>5</v>
      </c>
      <c r="P11" s="311"/>
      <c r="Q11" s="311"/>
      <c r="R11" s="100" t="s">
        <v>54</v>
      </c>
      <c r="S11" s="106"/>
      <c r="T11" s="329"/>
      <c r="U11" s="331"/>
      <c r="V11" s="106"/>
      <c r="W11" s="333" t="s">
        <v>56</v>
      </c>
      <c r="X11" s="316"/>
      <c r="Y11" s="316"/>
      <c r="Z11" s="334"/>
      <c r="AA11" s="170"/>
    </row>
    <row r="12" spans="2:27" ht="16.5" thickBot="1" x14ac:dyDescent="0.3">
      <c r="B12" s="174"/>
      <c r="C12" s="306"/>
      <c r="D12" s="309"/>
      <c r="E12" s="335" t="s">
        <v>9</v>
      </c>
      <c r="F12" s="336"/>
      <c r="G12" s="336" t="s">
        <v>9</v>
      </c>
      <c r="H12" s="337"/>
      <c r="I12" s="335" t="s">
        <v>9</v>
      </c>
      <c r="J12" s="336"/>
      <c r="K12" s="336" t="s">
        <v>9</v>
      </c>
      <c r="L12" s="337"/>
      <c r="M12" s="132" t="s">
        <v>10</v>
      </c>
      <c r="N12" s="133" t="s">
        <v>10</v>
      </c>
      <c r="O12" s="133" t="s">
        <v>58</v>
      </c>
      <c r="P12" s="312"/>
      <c r="Q12" s="312"/>
      <c r="R12" s="101">
        <f>G7</f>
        <v>0</v>
      </c>
      <c r="S12" s="106"/>
      <c r="T12" s="330"/>
      <c r="U12" s="332"/>
      <c r="V12" s="106"/>
      <c r="W12" s="108"/>
      <c r="X12" s="106"/>
      <c r="Y12" s="106"/>
      <c r="Z12" s="107"/>
      <c r="AA12" s="170"/>
    </row>
    <row r="13" spans="2:27" ht="15.75" customHeight="1" x14ac:dyDescent="0.25">
      <c r="B13" s="174"/>
      <c r="C13" s="134"/>
      <c r="D13" s="135"/>
      <c r="E13" s="136" t="s">
        <v>11</v>
      </c>
      <c r="F13" s="137" t="s">
        <v>12</v>
      </c>
      <c r="G13" s="138" t="s">
        <v>11</v>
      </c>
      <c r="H13" s="139" t="s">
        <v>12</v>
      </c>
      <c r="I13" s="136" t="s">
        <v>11</v>
      </c>
      <c r="J13" s="137" t="s">
        <v>12</v>
      </c>
      <c r="K13" s="138" t="s">
        <v>11</v>
      </c>
      <c r="L13" s="139" t="s">
        <v>12</v>
      </c>
      <c r="M13" s="131"/>
      <c r="N13" s="99"/>
      <c r="O13" s="100"/>
      <c r="P13" s="100"/>
      <c r="Q13" s="100"/>
      <c r="R13" s="100"/>
      <c r="S13" s="106"/>
      <c r="T13" s="349" t="s">
        <v>94</v>
      </c>
      <c r="U13" s="350"/>
      <c r="V13" s="106"/>
      <c r="W13" s="108"/>
      <c r="X13" s="106"/>
      <c r="Y13" s="106"/>
      <c r="Z13" s="107"/>
      <c r="AA13" s="170"/>
    </row>
    <row r="14" spans="2:27" x14ac:dyDescent="0.25">
      <c r="B14" s="174"/>
      <c r="C14" s="140" t="s">
        <v>29</v>
      </c>
      <c r="D14" s="141"/>
      <c r="E14" s="142"/>
      <c r="F14" s="143"/>
      <c r="G14" s="144"/>
      <c r="H14" s="145"/>
      <c r="I14" s="142"/>
      <c r="J14" s="143"/>
      <c r="K14" s="146"/>
      <c r="L14" s="145"/>
      <c r="M14" s="147"/>
      <c r="N14" s="148"/>
      <c r="O14" s="148"/>
      <c r="P14" s="148"/>
      <c r="Q14" s="148"/>
      <c r="R14" s="148"/>
      <c r="S14" s="27"/>
      <c r="T14" s="351"/>
      <c r="U14" s="352"/>
      <c r="V14" s="106"/>
      <c r="W14" s="108"/>
      <c r="X14" s="106"/>
      <c r="Y14" s="106"/>
      <c r="Z14" s="107"/>
      <c r="AA14" s="170"/>
    </row>
    <row r="15" spans="2:27" ht="16.5" thickBot="1" x14ac:dyDescent="0.3">
      <c r="B15" s="174"/>
      <c r="C15" s="4" t="s">
        <v>35</v>
      </c>
      <c r="D15" s="5" t="s">
        <v>36</v>
      </c>
      <c r="E15" s="6">
        <v>8</v>
      </c>
      <c r="F15" s="7">
        <v>30</v>
      </c>
      <c r="G15" s="8"/>
      <c r="H15" s="9"/>
      <c r="I15" s="6"/>
      <c r="J15" s="7"/>
      <c r="K15" s="10">
        <v>17</v>
      </c>
      <c r="L15" s="11">
        <v>0</v>
      </c>
      <c r="M15" s="12">
        <v>8.5</v>
      </c>
      <c r="N15" s="13">
        <v>0.5</v>
      </c>
      <c r="O15" s="13">
        <v>8</v>
      </c>
      <c r="P15" s="35"/>
      <c r="Q15" s="14"/>
      <c r="R15" s="36">
        <f>SUM(O15-7.5)</f>
        <v>0.5</v>
      </c>
      <c r="S15" s="15"/>
      <c r="T15" s="16">
        <v>0.5</v>
      </c>
      <c r="U15" s="17"/>
      <c r="V15" s="106"/>
      <c r="W15" s="105"/>
      <c r="X15" s="106"/>
      <c r="Y15" s="106"/>
      <c r="Z15" s="107"/>
      <c r="AA15" s="170"/>
    </row>
    <row r="16" spans="2:27" ht="16.899999999999999" customHeight="1" x14ac:dyDescent="0.25">
      <c r="B16" s="174"/>
      <c r="C16" s="246"/>
      <c r="D16" s="150"/>
      <c r="E16" s="153"/>
      <c r="F16" s="154"/>
      <c r="G16" s="155"/>
      <c r="H16" s="156"/>
      <c r="I16" s="153"/>
      <c r="J16" s="154"/>
      <c r="K16" s="157"/>
      <c r="L16" s="158"/>
      <c r="M16" s="159"/>
      <c r="N16" s="86"/>
      <c r="O16" s="159"/>
      <c r="P16" s="87"/>
      <c r="Q16" s="87"/>
      <c r="R16" s="86"/>
      <c r="S16" s="160"/>
      <c r="T16" s="90"/>
      <c r="U16" s="91"/>
      <c r="V16" s="106"/>
      <c r="W16" s="105" t="s">
        <v>13</v>
      </c>
      <c r="X16" s="106" t="s">
        <v>27</v>
      </c>
      <c r="Y16" s="106"/>
      <c r="Z16" s="107"/>
      <c r="AA16" s="170"/>
    </row>
    <row r="17" spans="2:27" ht="16.899999999999999" customHeight="1" x14ac:dyDescent="0.25">
      <c r="B17" s="174"/>
      <c r="C17" s="235">
        <f>D17</f>
        <v>44011</v>
      </c>
      <c r="D17" s="202">
        <v>44011</v>
      </c>
      <c r="E17" s="20"/>
      <c r="F17" s="21"/>
      <c r="G17" s="22"/>
      <c r="H17" s="23"/>
      <c r="I17" s="20"/>
      <c r="J17" s="21"/>
      <c r="K17" s="24"/>
      <c r="L17" s="25"/>
      <c r="M17" s="42">
        <f>((TIME(G17,H17,0)-TIME(E17,F17,0))+(TIME(K17,L17,0)-TIME(I17,J17,0)))*24</f>
        <v>0</v>
      </c>
      <c r="N17" s="26"/>
      <c r="O17" s="42">
        <f>SUM(M17-N17)</f>
        <v>0</v>
      </c>
      <c r="P17" s="26"/>
      <c r="Q17" s="26"/>
      <c r="R17" s="197" t="str">
        <f t="shared" ref="R17:R23" si="0">IF(P17="TOIL", "Use TOIL column  →         ", IF(P17="F", "Use Flexi column →         ", IF(P17="UP", "Leave blank                      ",  "")))</f>
        <v/>
      </c>
      <c r="T17" s="92"/>
      <c r="U17" s="93"/>
      <c r="V17" s="106"/>
      <c r="W17" s="105" t="s">
        <v>14</v>
      </c>
      <c r="X17" s="106" t="s">
        <v>15</v>
      </c>
      <c r="Y17" s="106"/>
      <c r="Z17" s="107"/>
      <c r="AA17" s="170"/>
    </row>
    <row r="18" spans="2:27" ht="16.899999999999999" customHeight="1" x14ac:dyDescent="0.25">
      <c r="B18" s="174"/>
      <c r="C18" s="235">
        <f>C17+1</f>
        <v>44012</v>
      </c>
      <c r="D18" s="19" t="s">
        <v>46</v>
      </c>
      <c r="E18" s="20"/>
      <c r="F18" s="21"/>
      <c r="G18" s="22"/>
      <c r="H18" s="23"/>
      <c r="I18" s="20"/>
      <c r="J18" s="21"/>
      <c r="K18" s="24"/>
      <c r="L18" s="25"/>
      <c r="M18" s="42">
        <f t="shared" ref="M18:M23" si="1">((TIME(G18,H18,0)-TIME(E18,F18,0))+(TIME(K18,L18,0)-TIME(I18,J18,0)))*24</f>
        <v>0</v>
      </c>
      <c r="N18" s="26"/>
      <c r="O18" s="42">
        <f t="shared" ref="O18:O23" si="2">SUM(M18-N18)</f>
        <v>0</v>
      </c>
      <c r="P18" s="26"/>
      <c r="Q18" s="26"/>
      <c r="R18" s="197" t="str">
        <f t="shared" si="0"/>
        <v/>
      </c>
      <c r="T18" s="92"/>
      <c r="U18" s="93"/>
      <c r="V18" s="106"/>
      <c r="W18" s="105" t="s">
        <v>16</v>
      </c>
      <c r="X18" s="106" t="s">
        <v>37</v>
      </c>
      <c r="Y18" s="106"/>
      <c r="Z18" s="107"/>
      <c r="AA18" s="170"/>
    </row>
    <row r="19" spans="2:27" ht="16.899999999999999" customHeight="1" x14ac:dyDescent="0.25">
      <c r="B19" s="174"/>
      <c r="C19" s="235">
        <f t="shared" ref="C19:C23" si="3">C18+1</f>
        <v>44013</v>
      </c>
      <c r="D19" s="19" t="s">
        <v>47</v>
      </c>
      <c r="E19" s="280"/>
      <c r="F19" s="281"/>
      <c r="G19" s="282"/>
      <c r="H19" s="283"/>
      <c r="I19" s="280"/>
      <c r="J19" s="281"/>
      <c r="K19" s="284"/>
      <c r="L19" s="285"/>
      <c r="M19" s="42">
        <f t="shared" si="1"/>
        <v>0</v>
      </c>
      <c r="N19" s="26"/>
      <c r="O19" s="42">
        <f t="shared" si="2"/>
        <v>0</v>
      </c>
      <c r="P19" s="26"/>
      <c r="Q19" s="26"/>
      <c r="R19" s="197" t="str">
        <f t="shared" si="0"/>
        <v/>
      </c>
      <c r="T19" s="92"/>
      <c r="U19" s="93"/>
      <c r="V19" s="106"/>
      <c r="W19" s="105" t="s">
        <v>17</v>
      </c>
      <c r="X19" s="106" t="s">
        <v>28</v>
      </c>
      <c r="Y19" s="106"/>
      <c r="Z19" s="107"/>
      <c r="AA19" s="170"/>
    </row>
    <row r="20" spans="2:27" ht="16.899999999999999" customHeight="1" x14ac:dyDescent="0.25">
      <c r="B20" s="174"/>
      <c r="C20" s="235">
        <f t="shared" si="3"/>
        <v>44014</v>
      </c>
      <c r="D20" s="19" t="s">
        <v>48</v>
      </c>
      <c r="E20" s="280"/>
      <c r="F20" s="281"/>
      <c r="G20" s="282"/>
      <c r="H20" s="283"/>
      <c r="I20" s="280"/>
      <c r="J20" s="281"/>
      <c r="K20" s="284"/>
      <c r="L20" s="285"/>
      <c r="M20" s="42">
        <f t="shared" si="1"/>
        <v>0</v>
      </c>
      <c r="N20" s="26"/>
      <c r="O20" s="42">
        <f t="shared" si="2"/>
        <v>0</v>
      </c>
      <c r="P20" s="26"/>
      <c r="Q20" s="26"/>
      <c r="R20" s="197" t="str">
        <f t="shared" si="0"/>
        <v/>
      </c>
      <c r="T20" s="92"/>
      <c r="U20" s="93"/>
      <c r="V20" s="106"/>
      <c r="W20" s="105" t="s">
        <v>18</v>
      </c>
      <c r="X20" s="106" t="s">
        <v>19</v>
      </c>
      <c r="Y20" s="106"/>
      <c r="Z20" s="107"/>
      <c r="AA20" s="170"/>
    </row>
    <row r="21" spans="2:27" ht="16.899999999999999" customHeight="1" x14ac:dyDescent="0.25">
      <c r="B21" s="174"/>
      <c r="C21" s="235">
        <f t="shared" si="3"/>
        <v>44015</v>
      </c>
      <c r="D21" s="19" t="s">
        <v>42</v>
      </c>
      <c r="E21" s="280"/>
      <c r="F21" s="281"/>
      <c r="G21" s="282"/>
      <c r="H21" s="283"/>
      <c r="I21" s="280"/>
      <c r="J21" s="281"/>
      <c r="K21" s="284"/>
      <c r="L21" s="285"/>
      <c r="M21" s="42">
        <f t="shared" si="1"/>
        <v>0</v>
      </c>
      <c r="N21" s="26"/>
      <c r="O21" s="42">
        <f t="shared" si="2"/>
        <v>0</v>
      </c>
      <c r="P21" s="26"/>
      <c r="Q21" s="26"/>
      <c r="R21" s="197" t="str">
        <f t="shared" si="0"/>
        <v/>
      </c>
      <c r="T21" s="92"/>
      <c r="U21" s="93"/>
      <c r="V21" s="106"/>
      <c r="W21" s="105" t="s">
        <v>20</v>
      </c>
      <c r="X21" s="106" t="s">
        <v>21</v>
      </c>
      <c r="Y21" s="106"/>
      <c r="Z21" s="107"/>
      <c r="AA21" s="170"/>
    </row>
    <row r="22" spans="2:27" ht="16.899999999999999" customHeight="1" x14ac:dyDescent="0.25">
      <c r="B22" s="174"/>
      <c r="C22" s="235">
        <f t="shared" si="3"/>
        <v>44016</v>
      </c>
      <c r="D22" s="19" t="s">
        <v>43</v>
      </c>
      <c r="E22" s="20"/>
      <c r="F22" s="21"/>
      <c r="G22" s="22"/>
      <c r="H22" s="23"/>
      <c r="I22" s="20"/>
      <c r="J22" s="21"/>
      <c r="K22" s="24"/>
      <c r="L22" s="25"/>
      <c r="M22" s="42">
        <f t="shared" si="1"/>
        <v>0</v>
      </c>
      <c r="N22" s="26"/>
      <c r="O22" s="42">
        <f t="shared" si="2"/>
        <v>0</v>
      </c>
      <c r="P22" s="26"/>
      <c r="Q22" s="26"/>
      <c r="R22" s="197" t="str">
        <f t="shared" si="0"/>
        <v/>
      </c>
      <c r="T22" s="92"/>
      <c r="U22" s="93"/>
      <c r="V22" s="106"/>
      <c r="W22" s="105" t="s">
        <v>22</v>
      </c>
      <c r="X22" s="106" t="s">
        <v>23</v>
      </c>
      <c r="Y22" s="106"/>
      <c r="Z22" s="107"/>
      <c r="AA22" s="170"/>
    </row>
    <row r="23" spans="2:27" ht="16.899999999999999" customHeight="1" x14ac:dyDescent="0.25">
      <c r="B23" s="174"/>
      <c r="C23" s="235">
        <f t="shared" si="3"/>
        <v>44017</v>
      </c>
      <c r="D23" s="19" t="s">
        <v>44</v>
      </c>
      <c r="E23" s="20"/>
      <c r="F23" s="21"/>
      <c r="G23" s="22"/>
      <c r="H23" s="23"/>
      <c r="I23" s="20"/>
      <c r="J23" s="21"/>
      <c r="K23" s="24"/>
      <c r="L23" s="25"/>
      <c r="M23" s="42">
        <f t="shared" si="1"/>
        <v>0</v>
      </c>
      <c r="N23" s="26"/>
      <c r="O23" s="42">
        <f t="shared" si="2"/>
        <v>0</v>
      </c>
      <c r="P23" s="26"/>
      <c r="Q23" s="26"/>
      <c r="R23" s="197" t="str">
        <f t="shared" si="0"/>
        <v/>
      </c>
      <c r="T23" s="92"/>
      <c r="U23" s="93"/>
      <c r="V23" s="106"/>
      <c r="W23" s="105" t="s">
        <v>24</v>
      </c>
      <c r="X23" s="106" t="s">
        <v>33</v>
      </c>
      <c r="Y23" s="106"/>
      <c r="Z23" s="107"/>
      <c r="AA23" s="170"/>
    </row>
    <row r="24" spans="2:27" s="28" customFormat="1" ht="16.899999999999999" customHeight="1" x14ac:dyDescent="0.25">
      <c r="B24" s="187"/>
      <c r="C24" s="236"/>
      <c r="D24" s="39" t="s">
        <v>50</v>
      </c>
      <c r="E24" s="55"/>
      <c r="F24" s="56"/>
      <c r="G24" s="57"/>
      <c r="H24" s="58"/>
      <c r="I24" s="55"/>
      <c r="J24" s="56"/>
      <c r="K24" s="59"/>
      <c r="L24" s="60"/>
      <c r="M24" s="161"/>
      <c r="N24" s="45"/>
      <c r="O24" s="40">
        <f>SUM(O17:O23)</f>
        <v>0</v>
      </c>
      <c r="P24" s="61"/>
      <c r="Q24" s="40">
        <f>SUM(Q17:Q23)</f>
        <v>0</v>
      </c>
      <c r="R24" s="40">
        <f>SUM(O24-G$7)+Q24</f>
        <v>0</v>
      </c>
      <c r="S24" s="62"/>
      <c r="T24" s="88"/>
      <c r="U24" s="89"/>
      <c r="V24" s="113"/>
      <c r="W24" s="105" t="s">
        <v>55</v>
      </c>
      <c r="X24" s="106" t="s">
        <v>53</v>
      </c>
      <c r="Y24" s="106"/>
      <c r="Z24" s="107"/>
      <c r="AA24" s="175"/>
    </row>
    <row r="25" spans="2:27" ht="16.899999999999999" customHeight="1" x14ac:dyDescent="0.25">
      <c r="B25" s="174"/>
      <c r="C25" s="235"/>
      <c r="D25" s="19"/>
      <c r="E25" s="63"/>
      <c r="F25" s="64"/>
      <c r="G25" s="65"/>
      <c r="H25" s="66"/>
      <c r="I25" s="63"/>
      <c r="J25" s="64"/>
      <c r="K25" s="67"/>
      <c r="L25" s="68"/>
      <c r="M25" s="42"/>
      <c r="N25" s="41"/>
      <c r="O25" s="42"/>
      <c r="P25" s="69"/>
      <c r="Q25" s="69"/>
      <c r="R25" s="41"/>
      <c r="S25" s="27"/>
      <c r="T25" s="94"/>
      <c r="U25" s="95"/>
      <c r="V25" s="106"/>
      <c r="W25" s="105" t="s">
        <v>62</v>
      </c>
      <c r="X25" s="106" t="s">
        <v>49</v>
      </c>
      <c r="Y25" s="113"/>
      <c r="Z25" s="115"/>
      <c r="AA25" s="170"/>
    </row>
    <row r="26" spans="2:27" ht="16.899999999999999" customHeight="1" thickBot="1" x14ac:dyDescent="0.3">
      <c r="B26" s="174"/>
      <c r="C26" s="235">
        <f>C23+1</f>
        <v>44018</v>
      </c>
      <c r="D26" s="19" t="s">
        <v>45</v>
      </c>
      <c r="E26" s="20"/>
      <c r="F26" s="21"/>
      <c r="G26" s="22"/>
      <c r="H26" s="23"/>
      <c r="I26" s="20"/>
      <c r="J26" s="21"/>
      <c r="K26" s="24"/>
      <c r="L26" s="25"/>
      <c r="M26" s="42">
        <f t="shared" ref="M26:M32" si="4">((TIME(G26,H26,0)-TIME(E26,F26,0))+(TIME(K26,L26,0)-TIME(I26,J26,0)))*24</f>
        <v>0</v>
      </c>
      <c r="N26" s="26"/>
      <c r="O26" s="42">
        <f t="shared" ref="O26:O31" si="5">SUM(M26-N26)</f>
        <v>0</v>
      </c>
      <c r="P26" s="26"/>
      <c r="Q26" s="26"/>
      <c r="R26" s="197" t="str">
        <f t="shared" ref="R26:R32" si="6">IF(P26="TOIL", "Use TOIL column  →         ", IF(P26="F", "Use Flexi column →         ", IF(P26="UP", "Leave blank                      ",  "")))</f>
        <v/>
      </c>
      <c r="T26" s="92"/>
      <c r="U26" s="93"/>
      <c r="V26" s="106"/>
      <c r="W26" s="122"/>
      <c r="X26" s="120"/>
      <c r="Y26" s="120"/>
      <c r="Z26" s="121"/>
      <c r="AA26" s="170"/>
    </row>
    <row r="27" spans="2:27" ht="16.899999999999999" customHeight="1" thickBot="1" x14ac:dyDescent="0.3">
      <c r="B27" s="174"/>
      <c r="C27" s="235">
        <f>C26+1</f>
        <v>44019</v>
      </c>
      <c r="D27" s="19" t="s">
        <v>46</v>
      </c>
      <c r="E27" s="20"/>
      <c r="F27" s="21"/>
      <c r="G27" s="22"/>
      <c r="H27" s="23"/>
      <c r="I27" s="20"/>
      <c r="J27" s="21"/>
      <c r="K27" s="24"/>
      <c r="L27" s="25"/>
      <c r="M27" s="42">
        <f t="shared" si="4"/>
        <v>0</v>
      </c>
      <c r="N27" s="26"/>
      <c r="O27" s="42">
        <f t="shared" si="5"/>
        <v>0</v>
      </c>
      <c r="P27" s="26"/>
      <c r="Q27" s="26"/>
      <c r="R27" s="197" t="str">
        <f t="shared" si="6"/>
        <v/>
      </c>
      <c r="T27" s="92"/>
      <c r="U27" s="93"/>
      <c r="V27" s="106"/>
      <c r="W27" s="106"/>
      <c r="X27" s="106"/>
      <c r="Y27" s="106"/>
      <c r="Z27" s="106"/>
      <c r="AA27" s="170"/>
    </row>
    <row r="28" spans="2:27" ht="16.899999999999999" customHeight="1" x14ac:dyDescent="0.25">
      <c r="B28" s="174"/>
      <c r="C28" s="235">
        <f t="shared" ref="C28:C32" si="7">C27+1</f>
        <v>44020</v>
      </c>
      <c r="D28" s="19" t="s">
        <v>47</v>
      </c>
      <c r="E28" s="280"/>
      <c r="F28" s="281"/>
      <c r="G28" s="282"/>
      <c r="H28" s="283"/>
      <c r="I28" s="280"/>
      <c r="J28" s="281"/>
      <c r="K28" s="284"/>
      <c r="L28" s="285"/>
      <c r="M28" s="42">
        <f t="shared" si="4"/>
        <v>0</v>
      </c>
      <c r="N28" s="26"/>
      <c r="O28" s="42">
        <f t="shared" si="5"/>
        <v>0</v>
      </c>
      <c r="P28" s="26"/>
      <c r="Q28" s="26"/>
      <c r="R28" s="197" t="str">
        <f t="shared" si="6"/>
        <v/>
      </c>
      <c r="T28" s="92"/>
      <c r="U28" s="93"/>
      <c r="V28" s="106"/>
      <c r="W28" s="102"/>
      <c r="X28" s="103"/>
      <c r="Y28" s="103"/>
      <c r="Z28" s="104"/>
      <c r="AA28" s="170"/>
    </row>
    <row r="29" spans="2:27" ht="16.899999999999999" customHeight="1" x14ac:dyDescent="0.25">
      <c r="B29" s="174"/>
      <c r="C29" s="235">
        <f t="shared" si="7"/>
        <v>44021</v>
      </c>
      <c r="D29" s="19" t="s">
        <v>48</v>
      </c>
      <c r="E29" s="280"/>
      <c r="F29" s="281"/>
      <c r="G29" s="282"/>
      <c r="H29" s="283"/>
      <c r="I29" s="280"/>
      <c r="J29" s="281"/>
      <c r="K29" s="284"/>
      <c r="L29" s="285"/>
      <c r="M29" s="42">
        <f t="shared" si="4"/>
        <v>0</v>
      </c>
      <c r="N29" s="26"/>
      <c r="O29" s="42">
        <f t="shared" si="5"/>
        <v>0</v>
      </c>
      <c r="P29" s="26"/>
      <c r="Q29" s="26"/>
      <c r="R29" s="197" t="str">
        <f t="shared" si="6"/>
        <v/>
      </c>
      <c r="T29" s="92"/>
      <c r="U29" s="93"/>
      <c r="V29" s="106"/>
      <c r="W29" s="105"/>
      <c r="X29" s="106"/>
      <c r="Y29" s="106"/>
      <c r="Z29" s="107"/>
      <c r="AA29" s="170"/>
    </row>
    <row r="30" spans="2:27" ht="16.899999999999999" customHeight="1" x14ac:dyDescent="0.25">
      <c r="B30" s="174"/>
      <c r="C30" s="235">
        <f t="shared" si="7"/>
        <v>44022</v>
      </c>
      <c r="D30" s="19" t="s">
        <v>42</v>
      </c>
      <c r="E30" s="280"/>
      <c r="F30" s="281"/>
      <c r="G30" s="282"/>
      <c r="H30" s="283"/>
      <c r="I30" s="280"/>
      <c r="J30" s="281"/>
      <c r="K30" s="284"/>
      <c r="L30" s="285"/>
      <c r="M30" s="42">
        <f t="shared" si="4"/>
        <v>0</v>
      </c>
      <c r="N30" s="26"/>
      <c r="O30" s="42">
        <f t="shared" si="5"/>
        <v>0</v>
      </c>
      <c r="P30" s="26"/>
      <c r="Q30" s="26"/>
      <c r="R30" s="197" t="str">
        <f t="shared" si="6"/>
        <v/>
      </c>
      <c r="T30" s="92"/>
      <c r="U30" s="93"/>
      <c r="V30" s="106"/>
      <c r="W30" s="108"/>
      <c r="X30" s="106"/>
      <c r="Y30" s="106"/>
      <c r="Z30" s="107"/>
      <c r="AA30" s="170"/>
    </row>
    <row r="31" spans="2:27" ht="16.899999999999999" customHeight="1" x14ac:dyDescent="0.25">
      <c r="B31" s="174"/>
      <c r="C31" s="235">
        <f t="shared" si="7"/>
        <v>44023</v>
      </c>
      <c r="D31" s="19" t="s">
        <v>43</v>
      </c>
      <c r="E31" s="20"/>
      <c r="F31" s="21"/>
      <c r="G31" s="22"/>
      <c r="H31" s="23"/>
      <c r="I31" s="20"/>
      <c r="J31" s="21"/>
      <c r="K31" s="24"/>
      <c r="L31" s="25"/>
      <c r="M31" s="42">
        <f t="shared" si="4"/>
        <v>0</v>
      </c>
      <c r="N31" s="26"/>
      <c r="O31" s="42">
        <f t="shared" si="5"/>
        <v>0</v>
      </c>
      <c r="P31" s="26"/>
      <c r="Q31" s="26"/>
      <c r="R31" s="197" t="str">
        <f t="shared" si="6"/>
        <v/>
      </c>
      <c r="T31" s="92"/>
      <c r="U31" s="93"/>
      <c r="V31" s="106"/>
      <c r="W31" s="109" t="s">
        <v>38</v>
      </c>
      <c r="X31" s="110"/>
      <c r="Y31" s="111"/>
      <c r="Z31" s="107"/>
      <c r="AA31" s="170"/>
    </row>
    <row r="32" spans="2:27" ht="16.899999999999999" customHeight="1" x14ac:dyDescent="0.25">
      <c r="B32" s="174"/>
      <c r="C32" s="235">
        <f t="shared" si="7"/>
        <v>44024</v>
      </c>
      <c r="D32" s="19" t="s">
        <v>44</v>
      </c>
      <c r="E32" s="20"/>
      <c r="F32" s="21"/>
      <c r="G32" s="22"/>
      <c r="H32" s="23"/>
      <c r="I32" s="20"/>
      <c r="J32" s="21"/>
      <c r="K32" s="24"/>
      <c r="L32" s="25"/>
      <c r="M32" s="42">
        <f t="shared" si="4"/>
        <v>0</v>
      </c>
      <c r="N32" s="26"/>
      <c r="O32" s="42">
        <f>M32</f>
        <v>0</v>
      </c>
      <c r="P32" s="26"/>
      <c r="Q32" s="26"/>
      <c r="R32" s="197" t="str">
        <f t="shared" si="6"/>
        <v/>
      </c>
      <c r="T32" s="92"/>
      <c r="U32" s="93"/>
      <c r="V32" s="106"/>
      <c r="W32" s="109" t="s">
        <v>25</v>
      </c>
      <c r="X32" s="110"/>
      <c r="Y32" s="111"/>
      <c r="Z32" s="107"/>
      <c r="AA32" s="170"/>
    </row>
    <row r="33" spans="2:27" s="28" customFormat="1" ht="16.899999999999999" customHeight="1" thickBot="1" x14ac:dyDescent="0.3">
      <c r="B33" s="187"/>
      <c r="C33" s="236"/>
      <c r="D33" s="39" t="s">
        <v>50</v>
      </c>
      <c r="E33" s="55"/>
      <c r="F33" s="56"/>
      <c r="G33" s="57"/>
      <c r="H33" s="58"/>
      <c r="I33" s="55"/>
      <c r="J33" s="56"/>
      <c r="K33" s="59"/>
      <c r="L33" s="60"/>
      <c r="M33" s="161"/>
      <c r="N33" s="45"/>
      <c r="O33" s="40">
        <f>SUM(O26:O32)</f>
        <v>0</v>
      </c>
      <c r="P33" s="70"/>
      <c r="Q33" s="40">
        <f>SUM(Q26:Q32)</f>
        <v>0</v>
      </c>
      <c r="R33" s="40">
        <f>SUM(O33-G$7)+Q33</f>
        <v>0</v>
      </c>
      <c r="S33" s="62"/>
      <c r="T33" s="88"/>
      <c r="U33" s="89"/>
      <c r="V33" s="113"/>
      <c r="W33" s="112"/>
      <c r="X33" s="113"/>
      <c r="Y33" s="114"/>
      <c r="Z33" s="115"/>
      <c r="AA33" s="175"/>
    </row>
    <row r="34" spans="2:27" ht="16.899999999999999" customHeight="1" x14ac:dyDescent="0.25">
      <c r="B34" s="174"/>
      <c r="C34" s="235"/>
      <c r="D34" s="19"/>
      <c r="E34" s="63"/>
      <c r="F34" s="64"/>
      <c r="G34" s="65"/>
      <c r="H34" s="66"/>
      <c r="I34" s="63"/>
      <c r="J34" s="64"/>
      <c r="K34" s="67"/>
      <c r="L34" s="68"/>
      <c r="M34" s="42"/>
      <c r="N34" s="41"/>
      <c r="O34" s="42"/>
      <c r="P34" s="71"/>
      <c r="Q34" s="71"/>
      <c r="R34" s="41"/>
      <c r="S34" s="27"/>
      <c r="T34" s="96"/>
      <c r="U34" s="95"/>
      <c r="V34" s="106"/>
      <c r="W34" s="108"/>
      <c r="X34" s="116" t="s">
        <v>84</v>
      </c>
      <c r="Y34" s="353"/>
      <c r="Z34" s="354"/>
      <c r="AA34" s="170"/>
    </row>
    <row r="35" spans="2:27" ht="16.899999999999999" customHeight="1" thickBot="1" x14ac:dyDescent="0.3">
      <c r="B35" s="174"/>
      <c r="C35" s="235">
        <f>C32+1</f>
        <v>44025</v>
      </c>
      <c r="D35" s="19" t="s">
        <v>45</v>
      </c>
      <c r="E35" s="280"/>
      <c r="F35" s="281"/>
      <c r="G35" s="282"/>
      <c r="H35" s="283"/>
      <c r="I35" s="280"/>
      <c r="J35" s="281"/>
      <c r="K35" s="284"/>
      <c r="L35" s="285"/>
      <c r="M35" s="42">
        <f t="shared" ref="M35:M41" si="8">((TIME(G35,H35,0)-TIME(E35,F35,0))+(TIME(K35,L35,0)-TIME(I35,J35,0)))*24</f>
        <v>0</v>
      </c>
      <c r="N35" s="286"/>
      <c r="O35" s="42">
        <f t="shared" ref="O35:O41" si="9">SUM(M35-N35)</f>
        <v>0</v>
      </c>
      <c r="P35" s="26"/>
      <c r="Q35" s="26"/>
      <c r="R35" s="197" t="str">
        <f t="shared" ref="R35:R41" si="10">IF(P35="TOIL", "Use TOIL column  →         ", IF(P35="F", "Use Flexi column →         ", IF(P35="UP", "Leave blank                      ",  "")))</f>
        <v/>
      </c>
      <c r="T35" s="92"/>
      <c r="U35" s="93"/>
      <c r="V35" s="106"/>
      <c r="W35" s="109"/>
      <c r="X35" s="117" t="s">
        <v>85</v>
      </c>
      <c r="Y35" s="355"/>
      <c r="Z35" s="356"/>
      <c r="AA35" s="170"/>
    </row>
    <row r="36" spans="2:27" ht="16.899999999999999" customHeight="1" thickBot="1" x14ac:dyDescent="0.3">
      <c r="B36" s="174"/>
      <c r="C36" s="235">
        <f>C35+1</f>
        <v>44026</v>
      </c>
      <c r="D36" s="19" t="s">
        <v>46</v>
      </c>
      <c r="E36" s="280"/>
      <c r="F36" s="281"/>
      <c r="G36" s="282"/>
      <c r="H36" s="283"/>
      <c r="I36" s="280"/>
      <c r="J36" s="281"/>
      <c r="K36" s="284"/>
      <c r="L36" s="285"/>
      <c r="M36" s="42">
        <f t="shared" si="8"/>
        <v>0</v>
      </c>
      <c r="N36" s="286"/>
      <c r="O36" s="42">
        <f t="shared" si="9"/>
        <v>0</v>
      </c>
      <c r="P36" s="26"/>
      <c r="Q36" s="26"/>
      <c r="R36" s="197" t="str">
        <f t="shared" si="10"/>
        <v/>
      </c>
      <c r="T36" s="92"/>
      <c r="U36" s="93"/>
      <c r="V36" s="106"/>
      <c r="W36" s="108"/>
      <c r="X36" s="106"/>
      <c r="Y36" s="111"/>
      <c r="Z36" s="107"/>
      <c r="AA36" s="170"/>
    </row>
    <row r="37" spans="2:27" ht="16.899999999999999" customHeight="1" x14ac:dyDescent="0.25">
      <c r="B37" s="174"/>
      <c r="C37" s="235">
        <f t="shared" ref="C37:C41" si="11">C36+1</f>
        <v>44027</v>
      </c>
      <c r="D37" s="19" t="s">
        <v>47</v>
      </c>
      <c r="E37" s="280"/>
      <c r="F37" s="281"/>
      <c r="G37" s="282"/>
      <c r="H37" s="283"/>
      <c r="I37" s="280"/>
      <c r="J37" s="281"/>
      <c r="K37" s="284"/>
      <c r="L37" s="285"/>
      <c r="M37" s="42">
        <f t="shared" si="8"/>
        <v>0</v>
      </c>
      <c r="N37" s="286"/>
      <c r="O37" s="42">
        <f t="shared" si="9"/>
        <v>0</v>
      </c>
      <c r="P37" s="26"/>
      <c r="Q37" s="26"/>
      <c r="R37" s="197" t="str">
        <f t="shared" si="10"/>
        <v/>
      </c>
      <c r="T37" s="92"/>
      <c r="U37" s="93"/>
      <c r="V37" s="106"/>
      <c r="W37" s="109"/>
      <c r="X37" s="116" t="s">
        <v>86</v>
      </c>
      <c r="Y37" s="345"/>
      <c r="Z37" s="346"/>
      <c r="AA37" s="170"/>
    </row>
    <row r="38" spans="2:27" ht="16.899999999999999" customHeight="1" thickBot="1" x14ac:dyDescent="0.3">
      <c r="B38" s="174"/>
      <c r="C38" s="235">
        <f t="shared" si="11"/>
        <v>44028</v>
      </c>
      <c r="D38" s="19" t="s">
        <v>48</v>
      </c>
      <c r="E38" s="280"/>
      <c r="F38" s="281"/>
      <c r="G38" s="282"/>
      <c r="H38" s="283"/>
      <c r="I38" s="280"/>
      <c r="J38" s="281"/>
      <c r="K38" s="284"/>
      <c r="L38" s="285"/>
      <c r="M38" s="42">
        <f t="shared" si="8"/>
        <v>0</v>
      </c>
      <c r="N38" s="286"/>
      <c r="O38" s="42">
        <f t="shared" si="9"/>
        <v>0</v>
      </c>
      <c r="P38" s="26"/>
      <c r="Q38" s="26"/>
      <c r="R38" s="197" t="str">
        <f t="shared" si="10"/>
        <v/>
      </c>
      <c r="T38" s="92"/>
      <c r="U38" s="93"/>
      <c r="V38" s="106"/>
      <c r="W38" s="105"/>
      <c r="X38" s="106"/>
      <c r="Y38" s="347"/>
      <c r="Z38" s="348"/>
      <c r="AA38" s="170"/>
    </row>
    <row r="39" spans="2:27" ht="16.899999999999999" customHeight="1" x14ac:dyDescent="0.25">
      <c r="B39" s="174"/>
      <c r="C39" s="235">
        <f t="shared" si="11"/>
        <v>44029</v>
      </c>
      <c r="D39" s="19" t="s">
        <v>42</v>
      </c>
      <c r="E39" s="280"/>
      <c r="F39" s="281"/>
      <c r="G39" s="282"/>
      <c r="H39" s="283"/>
      <c r="I39" s="280"/>
      <c r="J39" s="281"/>
      <c r="K39" s="284"/>
      <c r="L39" s="285"/>
      <c r="M39" s="42">
        <f t="shared" si="8"/>
        <v>0</v>
      </c>
      <c r="N39" s="286"/>
      <c r="O39" s="42">
        <f t="shared" si="9"/>
        <v>0</v>
      </c>
      <c r="P39" s="26"/>
      <c r="Q39" s="26"/>
      <c r="R39" s="197" t="str">
        <f t="shared" si="10"/>
        <v/>
      </c>
      <c r="T39" s="92"/>
      <c r="U39" s="93"/>
      <c r="V39" s="106"/>
      <c r="W39" s="109"/>
      <c r="X39" s="106"/>
      <c r="Y39" s="111"/>
      <c r="Z39" s="104"/>
      <c r="AA39" s="170"/>
    </row>
    <row r="40" spans="2:27" ht="16.899999999999999" customHeight="1" x14ac:dyDescent="0.25">
      <c r="B40" s="174"/>
      <c r="C40" s="235">
        <f t="shared" si="11"/>
        <v>44030</v>
      </c>
      <c r="D40" s="19" t="s">
        <v>43</v>
      </c>
      <c r="E40" s="20"/>
      <c r="F40" s="21"/>
      <c r="G40" s="22"/>
      <c r="H40" s="23"/>
      <c r="I40" s="20"/>
      <c r="J40" s="21"/>
      <c r="K40" s="24"/>
      <c r="L40" s="25"/>
      <c r="M40" s="42">
        <f t="shared" si="8"/>
        <v>0</v>
      </c>
      <c r="N40" s="26"/>
      <c r="O40" s="42">
        <f t="shared" si="9"/>
        <v>0</v>
      </c>
      <c r="P40" s="26"/>
      <c r="Q40" s="26"/>
      <c r="R40" s="197" t="str">
        <f t="shared" si="10"/>
        <v/>
      </c>
      <c r="T40" s="92"/>
      <c r="U40" s="93"/>
      <c r="V40" s="106"/>
      <c r="W40" s="108"/>
      <c r="X40" s="106"/>
      <c r="Y40" s="106"/>
      <c r="Z40" s="107"/>
      <c r="AA40" s="170"/>
    </row>
    <row r="41" spans="2:27" ht="16.899999999999999" customHeight="1" thickBot="1" x14ac:dyDescent="0.3">
      <c r="B41" s="174"/>
      <c r="C41" s="235">
        <f t="shared" si="11"/>
        <v>44031</v>
      </c>
      <c r="D41" s="19" t="s">
        <v>44</v>
      </c>
      <c r="E41" s="20"/>
      <c r="F41" s="21"/>
      <c r="G41" s="22"/>
      <c r="H41" s="23"/>
      <c r="I41" s="20"/>
      <c r="J41" s="21"/>
      <c r="K41" s="24"/>
      <c r="L41" s="25"/>
      <c r="M41" s="42">
        <f t="shared" si="8"/>
        <v>0</v>
      </c>
      <c r="N41" s="26"/>
      <c r="O41" s="42">
        <f t="shared" si="9"/>
        <v>0</v>
      </c>
      <c r="P41" s="26"/>
      <c r="Q41" s="26"/>
      <c r="R41" s="197" t="str">
        <f t="shared" si="10"/>
        <v/>
      </c>
      <c r="T41" s="92"/>
      <c r="U41" s="93"/>
      <c r="V41" s="106"/>
      <c r="W41" s="108"/>
      <c r="X41" s="106"/>
      <c r="Y41" s="106"/>
      <c r="Z41" s="107"/>
      <c r="AA41" s="170"/>
    </row>
    <row r="42" spans="2:27" s="28" customFormat="1" ht="16.899999999999999" customHeight="1" x14ac:dyDescent="0.25">
      <c r="B42" s="187"/>
      <c r="C42" s="236"/>
      <c r="D42" s="39" t="s">
        <v>50</v>
      </c>
      <c r="E42" s="55"/>
      <c r="F42" s="56"/>
      <c r="G42" s="57"/>
      <c r="H42" s="58"/>
      <c r="I42" s="55"/>
      <c r="J42" s="56"/>
      <c r="K42" s="59"/>
      <c r="L42" s="60"/>
      <c r="M42" s="161"/>
      <c r="N42" s="45"/>
      <c r="O42" s="40">
        <f>SUM(O35:O41)</f>
        <v>0</v>
      </c>
      <c r="P42" s="70"/>
      <c r="Q42" s="40">
        <f>SUM(Q35:Q41)</f>
        <v>0</v>
      </c>
      <c r="R42" s="40">
        <f>SUM(O42-G$7)+Q42</f>
        <v>0</v>
      </c>
      <c r="S42" s="62"/>
      <c r="T42" s="88"/>
      <c r="U42" s="89"/>
      <c r="V42" s="113"/>
      <c r="W42" s="112"/>
      <c r="X42" s="116" t="s">
        <v>82</v>
      </c>
      <c r="Y42" s="357"/>
      <c r="Z42" s="358"/>
      <c r="AA42" s="175"/>
    </row>
    <row r="43" spans="2:27" ht="16.899999999999999" customHeight="1" thickBot="1" x14ac:dyDescent="0.3">
      <c r="B43" s="174"/>
      <c r="C43" s="235"/>
      <c r="D43" s="19"/>
      <c r="E43" s="63"/>
      <c r="F43" s="64"/>
      <c r="G43" s="65"/>
      <c r="H43" s="66"/>
      <c r="I43" s="63"/>
      <c r="J43" s="64"/>
      <c r="K43" s="67"/>
      <c r="L43" s="68"/>
      <c r="M43" s="42"/>
      <c r="N43" s="41"/>
      <c r="O43" s="42"/>
      <c r="P43" s="71"/>
      <c r="Q43" s="71"/>
      <c r="R43" s="41"/>
      <c r="S43" s="27"/>
      <c r="T43" s="96"/>
      <c r="U43" s="95"/>
      <c r="V43" s="106"/>
      <c r="W43" s="108"/>
      <c r="X43" s="118" t="s">
        <v>83</v>
      </c>
      <c r="Y43" s="359"/>
      <c r="Z43" s="360"/>
      <c r="AA43" s="170"/>
    </row>
    <row r="44" spans="2:27" ht="16.899999999999999" customHeight="1" thickBot="1" x14ac:dyDescent="0.3">
      <c r="B44" s="174"/>
      <c r="C44" s="235">
        <f>C41+1</f>
        <v>44032</v>
      </c>
      <c r="D44" s="19" t="s">
        <v>45</v>
      </c>
      <c r="E44" s="280"/>
      <c r="F44" s="281"/>
      <c r="G44" s="282"/>
      <c r="H44" s="283"/>
      <c r="I44" s="280"/>
      <c r="J44" s="281"/>
      <c r="K44" s="284"/>
      <c r="L44" s="285"/>
      <c r="M44" s="42">
        <f t="shared" ref="M44:M50" si="12">((TIME(G44,H44,0)-TIME(E44,F44,0))+(TIME(K44,L44,0)-TIME(I44,J44,0)))*24</f>
        <v>0</v>
      </c>
      <c r="N44" s="286"/>
      <c r="O44" s="42">
        <f t="shared" ref="O44:O50" si="13">SUM(M44-N44)</f>
        <v>0</v>
      </c>
      <c r="P44" s="26"/>
      <c r="Q44" s="26"/>
      <c r="R44" s="197" t="str">
        <f t="shared" ref="R44:R50" si="14">IF(P44="TOIL", "Use TOIL column  →         ", IF(P44="F", "Use Flexi column →         ", IF(P44="UP", "Leave blank                      ",  "")))</f>
        <v/>
      </c>
      <c r="T44" s="92"/>
      <c r="U44" s="93"/>
      <c r="V44" s="106"/>
      <c r="W44" s="108"/>
      <c r="X44" s="106"/>
      <c r="Y44" s="106"/>
      <c r="Z44" s="107"/>
      <c r="AA44" s="170"/>
    </row>
    <row r="45" spans="2:27" ht="16.899999999999999" customHeight="1" x14ac:dyDescent="0.25">
      <c r="B45" s="174"/>
      <c r="C45" s="235">
        <f>C44+1</f>
        <v>44033</v>
      </c>
      <c r="D45" s="19" t="s">
        <v>46</v>
      </c>
      <c r="E45" s="280"/>
      <c r="F45" s="281"/>
      <c r="G45" s="282"/>
      <c r="H45" s="283"/>
      <c r="I45" s="280"/>
      <c r="J45" s="281"/>
      <c r="K45" s="284"/>
      <c r="L45" s="285"/>
      <c r="M45" s="42">
        <f t="shared" si="12"/>
        <v>0</v>
      </c>
      <c r="N45" s="286"/>
      <c r="O45" s="42">
        <f t="shared" si="13"/>
        <v>0</v>
      </c>
      <c r="P45" s="26"/>
      <c r="Q45" s="26"/>
      <c r="R45" s="197" t="str">
        <f t="shared" si="14"/>
        <v/>
      </c>
      <c r="T45" s="92"/>
      <c r="U45" s="93"/>
      <c r="V45" s="106"/>
      <c r="W45" s="109"/>
      <c r="X45" s="116" t="s">
        <v>86</v>
      </c>
      <c r="Y45" s="345"/>
      <c r="Z45" s="346"/>
      <c r="AA45" s="170"/>
    </row>
    <row r="46" spans="2:27" ht="16.899999999999999" customHeight="1" thickBot="1" x14ac:dyDescent="0.3">
      <c r="B46" s="174"/>
      <c r="C46" s="235">
        <f t="shared" ref="C46:C50" si="15">C45+1</f>
        <v>44034</v>
      </c>
      <c r="D46" s="19" t="s">
        <v>47</v>
      </c>
      <c r="E46" s="280"/>
      <c r="F46" s="281"/>
      <c r="G46" s="282"/>
      <c r="H46" s="283"/>
      <c r="I46" s="280"/>
      <c r="J46" s="281"/>
      <c r="K46" s="284"/>
      <c r="L46" s="285"/>
      <c r="M46" s="42">
        <f t="shared" si="12"/>
        <v>0</v>
      </c>
      <c r="N46" s="286"/>
      <c r="O46" s="42">
        <f t="shared" si="13"/>
        <v>0</v>
      </c>
      <c r="P46" s="26"/>
      <c r="Q46" s="26"/>
      <c r="R46" s="197" t="str">
        <f t="shared" si="14"/>
        <v/>
      </c>
      <c r="T46" s="92"/>
      <c r="U46" s="93"/>
      <c r="V46" s="106"/>
      <c r="W46" s="108"/>
      <c r="X46" s="106"/>
      <c r="Y46" s="347"/>
      <c r="Z46" s="348"/>
      <c r="AA46" s="170"/>
    </row>
    <row r="47" spans="2:27" ht="16.899999999999999" customHeight="1" thickBot="1" x14ac:dyDescent="0.3">
      <c r="B47" s="174"/>
      <c r="C47" s="235">
        <f t="shared" si="15"/>
        <v>44035</v>
      </c>
      <c r="D47" s="19" t="s">
        <v>48</v>
      </c>
      <c r="E47" s="280"/>
      <c r="F47" s="281"/>
      <c r="G47" s="282"/>
      <c r="H47" s="283"/>
      <c r="I47" s="280"/>
      <c r="J47" s="281"/>
      <c r="K47" s="284"/>
      <c r="L47" s="285"/>
      <c r="M47" s="42">
        <f t="shared" si="12"/>
        <v>0</v>
      </c>
      <c r="N47" s="286"/>
      <c r="O47" s="42">
        <f t="shared" si="13"/>
        <v>0</v>
      </c>
      <c r="P47" s="26"/>
      <c r="Q47" s="26"/>
      <c r="R47" s="197" t="str">
        <f t="shared" si="14"/>
        <v/>
      </c>
      <c r="T47" s="92"/>
      <c r="U47" s="93"/>
      <c r="V47" s="106"/>
      <c r="W47" s="119"/>
      <c r="X47" s="120"/>
      <c r="Y47" s="120"/>
      <c r="Z47" s="121"/>
      <c r="AA47" s="170"/>
    </row>
    <row r="48" spans="2:27" ht="16.899999999999999" customHeight="1" x14ac:dyDescent="0.25">
      <c r="B48" s="174"/>
      <c r="C48" s="235">
        <f t="shared" si="15"/>
        <v>44036</v>
      </c>
      <c r="D48" s="19" t="s">
        <v>42</v>
      </c>
      <c r="E48" s="280"/>
      <c r="F48" s="281"/>
      <c r="G48" s="282"/>
      <c r="H48" s="283"/>
      <c r="I48" s="280"/>
      <c r="J48" s="281"/>
      <c r="K48" s="284"/>
      <c r="L48" s="285"/>
      <c r="M48" s="42">
        <f t="shared" si="12"/>
        <v>0</v>
      </c>
      <c r="N48" s="286"/>
      <c r="O48" s="42">
        <f t="shared" si="13"/>
        <v>0</v>
      </c>
      <c r="P48" s="26"/>
      <c r="Q48" s="26"/>
      <c r="R48" s="197" t="str">
        <f t="shared" si="14"/>
        <v/>
      </c>
      <c r="T48" s="92"/>
      <c r="U48" s="93"/>
      <c r="V48" s="106"/>
      <c r="W48" s="106"/>
      <c r="X48" s="106"/>
      <c r="Y48" s="106"/>
      <c r="Z48" s="106"/>
      <c r="AA48" s="170"/>
    </row>
    <row r="49" spans="2:27" ht="16.899999999999999" customHeight="1" x14ac:dyDescent="0.25">
      <c r="B49" s="174"/>
      <c r="C49" s="235">
        <f t="shared" si="15"/>
        <v>44037</v>
      </c>
      <c r="D49" s="19" t="s">
        <v>43</v>
      </c>
      <c r="E49" s="20"/>
      <c r="F49" s="21"/>
      <c r="G49" s="22"/>
      <c r="H49" s="23"/>
      <c r="I49" s="20"/>
      <c r="J49" s="21"/>
      <c r="K49" s="24"/>
      <c r="L49" s="25"/>
      <c r="M49" s="42">
        <f t="shared" si="12"/>
        <v>0</v>
      </c>
      <c r="N49" s="26"/>
      <c r="O49" s="42">
        <f t="shared" si="13"/>
        <v>0</v>
      </c>
      <c r="P49" s="26"/>
      <c r="Q49" s="26"/>
      <c r="R49" s="197" t="str">
        <f t="shared" si="14"/>
        <v/>
      </c>
      <c r="T49" s="92"/>
      <c r="U49" s="93"/>
      <c r="V49" s="106"/>
      <c r="W49" s="106"/>
      <c r="X49" s="106"/>
      <c r="Y49" s="106"/>
      <c r="Z49" s="106"/>
      <c r="AA49" s="170"/>
    </row>
    <row r="50" spans="2:27" ht="16.899999999999999" customHeight="1" x14ac:dyDescent="0.25">
      <c r="B50" s="174"/>
      <c r="C50" s="235">
        <f t="shared" si="15"/>
        <v>44038</v>
      </c>
      <c r="D50" s="19" t="s">
        <v>44</v>
      </c>
      <c r="E50" s="20"/>
      <c r="F50" s="21"/>
      <c r="G50" s="22"/>
      <c r="H50" s="23"/>
      <c r="I50" s="20"/>
      <c r="J50" s="21"/>
      <c r="K50" s="24"/>
      <c r="L50" s="25"/>
      <c r="M50" s="42">
        <f t="shared" si="12"/>
        <v>0</v>
      </c>
      <c r="N50" s="26"/>
      <c r="O50" s="42">
        <f t="shared" si="13"/>
        <v>0</v>
      </c>
      <c r="P50" s="26"/>
      <c r="Q50" s="26"/>
      <c r="R50" s="197" t="str">
        <f t="shared" si="14"/>
        <v/>
      </c>
      <c r="T50" s="92"/>
      <c r="U50" s="93"/>
      <c r="V50" s="106"/>
      <c r="W50" s="106"/>
      <c r="X50" s="201"/>
      <c r="Y50" s="201"/>
      <c r="Z50" s="106"/>
      <c r="AA50" s="170"/>
    </row>
    <row r="51" spans="2:27" s="28" customFormat="1" ht="16.899999999999999" customHeight="1" x14ac:dyDescent="0.25">
      <c r="B51" s="187"/>
      <c r="C51" s="237"/>
      <c r="D51" s="38" t="s">
        <v>50</v>
      </c>
      <c r="E51" s="79"/>
      <c r="F51" s="80"/>
      <c r="G51" s="81"/>
      <c r="H51" s="82"/>
      <c r="I51" s="79"/>
      <c r="J51" s="80"/>
      <c r="K51" s="83"/>
      <c r="L51" s="84"/>
      <c r="M51" s="162"/>
      <c r="N51" s="46"/>
      <c r="O51" s="44">
        <f>SUM(O44:O50)</f>
        <v>0</v>
      </c>
      <c r="P51" s="85"/>
      <c r="Q51" s="40">
        <f>SUM(Q44:Q50)</f>
        <v>0</v>
      </c>
      <c r="R51" s="40">
        <f>SUM(O51-G$7)+Q51</f>
        <v>0</v>
      </c>
      <c r="S51" s="62"/>
      <c r="T51" s="88"/>
      <c r="U51" s="89"/>
      <c r="V51" s="113"/>
      <c r="W51" s="113"/>
      <c r="X51" s="198" t="s">
        <v>13</v>
      </c>
      <c r="Y51" s="200"/>
      <c r="Z51" s="113"/>
      <c r="AA51" s="175"/>
    </row>
    <row r="52" spans="2:27" ht="16.899999999999999" hidden="1" customHeight="1" x14ac:dyDescent="0.25">
      <c r="B52" s="174"/>
      <c r="C52" s="235"/>
      <c r="D52" s="19"/>
      <c r="E52" s="63"/>
      <c r="F52" s="64"/>
      <c r="G52" s="65"/>
      <c r="H52" s="66"/>
      <c r="I52" s="63"/>
      <c r="J52" s="64"/>
      <c r="K52" s="67"/>
      <c r="L52" s="68"/>
      <c r="M52" s="42"/>
      <c r="N52" s="41"/>
      <c r="O52" s="42"/>
      <c r="P52" s="41"/>
      <c r="Q52" s="41"/>
      <c r="R52" s="41"/>
      <c r="S52" s="27"/>
      <c r="T52" s="96"/>
      <c r="U52" s="95"/>
      <c r="V52" s="106"/>
      <c r="W52" s="106"/>
      <c r="X52" s="198" t="s">
        <v>14</v>
      </c>
      <c r="Y52" s="200">
        <f>SUMIF(P$17:P$59, "=C",Q$17:Q$59)</f>
        <v>0</v>
      </c>
      <c r="Z52" s="106"/>
      <c r="AA52" s="170"/>
    </row>
    <row r="53" spans="2:27" ht="16.899999999999999" hidden="1" customHeight="1" x14ac:dyDescent="0.25">
      <c r="B53" s="174"/>
      <c r="C53" s="235"/>
      <c r="D53" s="19"/>
      <c r="E53" s="20"/>
      <c r="F53" s="21"/>
      <c r="G53" s="22"/>
      <c r="H53" s="23"/>
      <c r="I53" s="20"/>
      <c r="J53" s="21"/>
      <c r="K53" s="24"/>
      <c r="L53" s="25"/>
      <c r="M53" s="42"/>
      <c r="N53" s="26"/>
      <c r="O53" s="42"/>
      <c r="P53" s="26"/>
      <c r="Q53" s="26"/>
      <c r="R53" s="197"/>
      <c r="T53" s="92"/>
      <c r="U53" s="93"/>
      <c r="V53" s="106"/>
      <c r="W53" s="106"/>
      <c r="X53" s="198" t="s">
        <v>16</v>
      </c>
      <c r="Y53" s="200">
        <f>SUMIF(P$17:P$59, "=ST",Q$17:Q$59)</f>
        <v>0</v>
      </c>
      <c r="Z53" s="106"/>
      <c r="AA53" s="170"/>
    </row>
    <row r="54" spans="2:27" ht="16.899999999999999" hidden="1" customHeight="1" x14ac:dyDescent="0.25">
      <c r="B54" s="174"/>
      <c r="C54" s="235"/>
      <c r="D54" s="19"/>
      <c r="E54" s="20"/>
      <c r="F54" s="21"/>
      <c r="G54" s="22"/>
      <c r="H54" s="23"/>
      <c r="I54" s="20"/>
      <c r="J54" s="21"/>
      <c r="K54" s="24"/>
      <c r="L54" s="25"/>
      <c r="M54" s="42"/>
      <c r="N54" s="26"/>
      <c r="O54" s="42"/>
      <c r="P54" s="26"/>
      <c r="Q54" s="26"/>
      <c r="R54" s="197"/>
      <c r="T54" s="92"/>
      <c r="U54" s="93"/>
      <c r="V54" s="106"/>
      <c r="W54" s="106"/>
      <c r="X54" s="198" t="s">
        <v>17</v>
      </c>
      <c r="Y54" s="200"/>
      <c r="Z54" s="106"/>
      <c r="AA54" s="170"/>
    </row>
    <row r="55" spans="2:27" ht="16.899999999999999" hidden="1" customHeight="1" x14ac:dyDescent="0.25">
      <c r="B55" s="174"/>
      <c r="C55" s="235"/>
      <c r="D55" s="19"/>
      <c r="E55" s="20"/>
      <c r="F55" s="21"/>
      <c r="G55" s="22"/>
      <c r="H55" s="23"/>
      <c r="I55" s="20"/>
      <c r="J55" s="21"/>
      <c r="K55" s="24"/>
      <c r="L55" s="25"/>
      <c r="M55" s="42"/>
      <c r="N55" s="26"/>
      <c r="O55" s="42"/>
      <c r="P55" s="26"/>
      <c r="Q55" s="26"/>
      <c r="R55" s="197"/>
      <c r="T55" s="92"/>
      <c r="U55" s="93"/>
      <c r="V55" s="106"/>
      <c r="W55" s="106"/>
      <c r="X55" s="198" t="s">
        <v>18</v>
      </c>
      <c r="Y55" s="200">
        <f>SUMIF(P$17:P$59, "=TR",Q$17:Q$59)</f>
        <v>0</v>
      </c>
      <c r="Z55" s="106"/>
      <c r="AA55" s="170"/>
    </row>
    <row r="56" spans="2:27" ht="16.899999999999999" hidden="1" customHeight="1" x14ac:dyDescent="0.25">
      <c r="B56" s="174"/>
      <c r="C56" s="235"/>
      <c r="D56" s="19"/>
      <c r="E56" s="20"/>
      <c r="F56" s="21"/>
      <c r="G56" s="22"/>
      <c r="H56" s="23"/>
      <c r="I56" s="20"/>
      <c r="J56" s="21"/>
      <c r="K56" s="24"/>
      <c r="L56" s="25"/>
      <c r="M56" s="42"/>
      <c r="N56" s="26"/>
      <c r="O56" s="42"/>
      <c r="P56" s="26"/>
      <c r="Q56" s="26"/>
      <c r="R56" s="197"/>
      <c r="T56" s="92"/>
      <c r="U56" s="93"/>
      <c r="V56" s="106"/>
      <c r="W56" s="106"/>
      <c r="X56" s="198" t="s">
        <v>20</v>
      </c>
      <c r="Y56" s="200">
        <f>SUMIF(P$17:P$59, "=O",Q$17:Q$59)</f>
        <v>0</v>
      </c>
      <c r="Z56" s="106"/>
      <c r="AA56" s="170"/>
    </row>
    <row r="57" spans="2:27" ht="16.899999999999999" hidden="1" customHeight="1" x14ac:dyDescent="0.25">
      <c r="B57" s="174"/>
      <c r="C57" s="235"/>
      <c r="D57" s="19"/>
      <c r="E57" s="20"/>
      <c r="F57" s="21"/>
      <c r="G57" s="22"/>
      <c r="H57" s="23"/>
      <c r="I57" s="20"/>
      <c r="J57" s="21"/>
      <c r="K57" s="24"/>
      <c r="L57" s="25"/>
      <c r="M57" s="42"/>
      <c r="N57" s="26"/>
      <c r="O57" s="42"/>
      <c r="P57" s="26"/>
      <c r="Q57" s="26"/>
      <c r="R57" s="197"/>
      <c r="T57" s="92"/>
      <c r="U57" s="93"/>
      <c r="V57" s="106"/>
      <c r="W57" s="106"/>
      <c r="X57" s="198" t="s">
        <v>22</v>
      </c>
      <c r="Y57" s="200"/>
      <c r="Z57" s="106"/>
      <c r="AA57" s="170"/>
    </row>
    <row r="58" spans="2:27" ht="16.899999999999999" hidden="1" customHeight="1" x14ac:dyDescent="0.25">
      <c r="B58" s="174"/>
      <c r="C58" s="235"/>
      <c r="D58" s="19"/>
      <c r="E58" s="20"/>
      <c r="F58" s="21"/>
      <c r="G58" s="22"/>
      <c r="H58" s="23"/>
      <c r="I58" s="20"/>
      <c r="J58" s="21"/>
      <c r="K58" s="24"/>
      <c r="L58" s="25"/>
      <c r="M58" s="42"/>
      <c r="N58" s="26"/>
      <c r="O58" s="42"/>
      <c r="P58" s="26"/>
      <c r="Q58" s="26"/>
      <c r="R58" s="197"/>
      <c r="T58" s="92"/>
      <c r="U58" s="93"/>
      <c r="V58" s="106"/>
      <c r="W58" s="106"/>
      <c r="X58" s="198" t="s">
        <v>24</v>
      </c>
      <c r="Y58" s="200">
        <f>SUMIF(P$17:P$59, "=WH",Q$17:Q$59)</f>
        <v>0</v>
      </c>
      <c r="Z58" s="106"/>
      <c r="AA58" s="170"/>
    </row>
    <row r="59" spans="2:27" ht="16.899999999999999" hidden="1" customHeight="1" x14ac:dyDescent="0.25">
      <c r="B59" s="174"/>
      <c r="C59" s="235"/>
      <c r="D59" s="19"/>
      <c r="E59" s="20"/>
      <c r="F59" s="21"/>
      <c r="G59" s="22"/>
      <c r="H59" s="23"/>
      <c r="I59" s="20"/>
      <c r="J59" s="21"/>
      <c r="K59" s="24"/>
      <c r="L59" s="25"/>
      <c r="M59" s="42"/>
      <c r="N59" s="26"/>
      <c r="O59" s="42"/>
      <c r="P59" s="26"/>
      <c r="Q59" s="26"/>
      <c r="R59" s="197"/>
      <c r="T59" s="92"/>
      <c r="U59" s="93"/>
      <c r="V59" s="106"/>
      <c r="W59" s="106"/>
      <c r="X59" s="198" t="s">
        <v>55</v>
      </c>
      <c r="Y59" s="200"/>
      <c r="Z59" s="106"/>
      <c r="AA59" s="170"/>
    </row>
    <row r="60" spans="2:27" s="28" customFormat="1" ht="16.899999999999999" hidden="1" customHeight="1" x14ac:dyDescent="0.25">
      <c r="B60" s="187"/>
      <c r="C60" s="237"/>
      <c r="D60" s="38"/>
      <c r="E60" s="79"/>
      <c r="F60" s="80"/>
      <c r="G60" s="81"/>
      <c r="H60" s="82"/>
      <c r="I60" s="79"/>
      <c r="J60" s="80"/>
      <c r="K60" s="83"/>
      <c r="L60" s="84"/>
      <c r="M60" s="162"/>
      <c r="N60" s="46"/>
      <c r="O60" s="44"/>
      <c r="P60" s="85"/>
      <c r="Q60" s="44"/>
      <c r="R60" s="44"/>
      <c r="S60" s="62"/>
      <c r="T60" s="151"/>
      <c r="U60" s="152"/>
      <c r="V60" s="113"/>
      <c r="W60" s="113"/>
      <c r="X60" s="198" t="s">
        <v>62</v>
      </c>
      <c r="Y60" s="200"/>
      <c r="Z60" s="113"/>
      <c r="AA60" s="175"/>
    </row>
    <row r="61" spans="2:27" s="28" customFormat="1" ht="16.899999999999999" customHeight="1" thickBot="1" x14ac:dyDescent="0.3">
      <c r="B61" s="187"/>
      <c r="C61" s="247"/>
      <c r="D61" s="167"/>
      <c r="E61" s="72"/>
      <c r="F61" s="73"/>
      <c r="G61" s="74"/>
      <c r="H61" s="75"/>
      <c r="I61" s="72"/>
      <c r="J61" s="73"/>
      <c r="K61" s="76"/>
      <c r="L61" s="77"/>
      <c r="M61" s="163"/>
      <c r="N61" s="164"/>
      <c r="O61" s="165"/>
      <c r="P61" s="166"/>
      <c r="Q61" s="165"/>
      <c r="R61" s="165"/>
      <c r="S61" s="78"/>
      <c r="T61" s="191"/>
      <c r="U61" s="192"/>
      <c r="V61" s="113"/>
      <c r="W61" s="113"/>
      <c r="X61" s="113"/>
      <c r="Y61" s="113"/>
      <c r="Z61" s="113"/>
      <c r="AA61" s="175"/>
    </row>
    <row r="62" spans="2:27" ht="16.5" thickBot="1" x14ac:dyDescent="0.3">
      <c r="B62" s="174"/>
      <c r="C62" s="106"/>
      <c r="D62" s="106"/>
      <c r="E62" s="168"/>
      <c r="F62" s="168"/>
      <c r="G62" s="168"/>
      <c r="H62" s="168"/>
      <c r="I62" s="168"/>
      <c r="J62" s="168"/>
      <c r="K62" s="168"/>
      <c r="L62" s="168"/>
      <c r="M62" s="176"/>
      <c r="N62" s="106"/>
      <c r="O62" s="106"/>
      <c r="P62" s="131"/>
      <c r="Q62" s="177"/>
      <c r="R62" s="178">
        <f>SUM(R17:R60)</f>
        <v>0</v>
      </c>
      <c r="S62" s="106"/>
      <c r="T62" s="106"/>
      <c r="U62" s="131"/>
      <c r="V62" s="106"/>
      <c r="W62" s="106"/>
      <c r="X62" s="106"/>
      <c r="Y62" s="106"/>
      <c r="Z62" s="106"/>
      <c r="AA62" s="170"/>
    </row>
    <row r="63" spans="2:27" ht="16.5" thickBot="1" x14ac:dyDescent="0.3">
      <c r="B63" s="174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17" t="s">
        <v>93</v>
      </c>
      <c r="O63" s="169">
        <f>SUM(O24+O33+O42+O51+O60)</f>
        <v>0</v>
      </c>
      <c r="P63" s="116" t="s">
        <v>80</v>
      </c>
      <c r="Q63" s="203">
        <f>SUMIF(P$17:P$59, "=A",Q$17:Q$59)</f>
        <v>0</v>
      </c>
      <c r="R63" s="131"/>
      <c r="S63" s="106"/>
      <c r="T63" s="203">
        <f>SUM(T17:T60)</f>
        <v>0</v>
      </c>
      <c r="U63" s="203">
        <f>SUM(U17:U60)</f>
        <v>0</v>
      </c>
      <c r="V63" s="111" t="s">
        <v>87</v>
      </c>
      <c r="W63" s="106"/>
      <c r="X63" s="106"/>
      <c r="Y63" s="106"/>
      <c r="Z63" s="106"/>
      <c r="AA63" s="170"/>
    </row>
    <row r="64" spans="2:27" ht="16.5" thickBot="1" x14ac:dyDescent="0.3">
      <c r="B64" s="174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16" t="s">
        <v>81</v>
      </c>
      <c r="Q64" s="203">
        <f>SUMIF(P$17:P$59, "=S ",Q$17:Q$59)</f>
        <v>0</v>
      </c>
      <c r="R64" s="131"/>
      <c r="S64" s="106"/>
      <c r="T64" s="203">
        <f>'Jun 2020'!T65</f>
        <v>0</v>
      </c>
      <c r="U64" s="203">
        <f>'Jun 2020'!U65</f>
        <v>0</v>
      </c>
      <c r="V64" s="110" t="s">
        <v>79</v>
      </c>
      <c r="W64" s="106"/>
      <c r="X64" s="106"/>
      <c r="Y64" s="106"/>
      <c r="Z64" s="106"/>
      <c r="AA64" s="170"/>
    </row>
    <row r="65" spans="2:27" ht="16.5" thickBot="1" x14ac:dyDescent="0.3">
      <c r="B65" s="174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17" t="s">
        <v>89</v>
      </c>
      <c r="Q65" s="203">
        <f>SUM(Y52,Y53,Y55,Y56,Y58)</f>
        <v>0</v>
      </c>
      <c r="R65" s="131"/>
      <c r="S65" s="106"/>
      <c r="T65" s="203">
        <f>IF(   (T63+T64) &gt; (  (10/37.5) * G7  ),  (  (10/37.5) * G7  ),            (T63+T64)     )</f>
        <v>0</v>
      </c>
      <c r="U65" s="203">
        <f>U63+U64</f>
        <v>0</v>
      </c>
      <c r="V65" s="114" t="s">
        <v>88</v>
      </c>
      <c r="W65" s="106"/>
      <c r="X65" s="106"/>
      <c r="Y65" s="106"/>
      <c r="Z65" s="106"/>
      <c r="AA65" s="170"/>
    </row>
    <row r="66" spans="2:27" x14ac:dyDescent="0.25">
      <c r="B66" s="174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16"/>
      <c r="P66" s="116" t="s">
        <v>57</v>
      </c>
      <c r="Q66" s="179">
        <f>SUM(O63,Q63,Q64,Q65)-M7</f>
        <v>0</v>
      </c>
      <c r="R66" s="131"/>
      <c r="S66" s="113"/>
      <c r="T66" s="193" t="str">
        <f>IF(   (T63+T64) &gt;(  (10/37.5) * G7  ), "Flexi-Time capped as over the maximum Flexi-Time that can be carried over to the next month", "" )</f>
        <v/>
      </c>
      <c r="U66" s="131"/>
      <c r="V66" s="106"/>
      <c r="W66" s="106"/>
      <c r="X66" s="106"/>
      <c r="Y66" s="106"/>
      <c r="Z66" s="106"/>
      <c r="AA66" s="170"/>
    </row>
    <row r="67" spans="2:27" x14ac:dyDescent="0.25">
      <c r="B67" s="180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2"/>
      <c r="O67" s="183"/>
      <c r="P67" s="184"/>
      <c r="Q67" s="194" t="str">
        <f>IF(Q66&lt;&gt;SUM(T63:U63), "'TOTAL FORWARD' different from 'This Month's Flexi-Time / TOIL'. The difference needs to be allocated as Flexi-Time or TOIL in columns 'T' and 'U'", "")</f>
        <v/>
      </c>
      <c r="R67" s="185"/>
      <c r="S67" s="181"/>
      <c r="T67" s="181"/>
      <c r="U67" s="185"/>
      <c r="V67" s="181"/>
      <c r="W67" s="181"/>
      <c r="X67" s="181"/>
      <c r="Y67" s="181"/>
      <c r="Z67" s="181"/>
      <c r="AA67" s="186"/>
    </row>
    <row r="68" spans="2:27" x14ac:dyDescent="0.25">
      <c r="N68" s="33"/>
      <c r="O68" s="43"/>
      <c r="Q68" s="32"/>
      <c r="S68" s="1"/>
    </row>
    <row r="69" spans="2:27" x14ac:dyDescent="0.25">
      <c r="M69" s="33"/>
      <c r="N69" s="33"/>
      <c r="O69" s="43"/>
      <c r="Q69" s="32"/>
      <c r="S69" s="1"/>
      <c r="T69" s="2"/>
      <c r="U69" s="1"/>
    </row>
    <row r="70" spans="2:27" x14ac:dyDescent="0.25">
      <c r="N70" s="33"/>
      <c r="O70" s="43"/>
      <c r="Q70" s="32"/>
      <c r="R70" s="1"/>
      <c r="S70" s="1"/>
      <c r="T70" s="2"/>
      <c r="U70" s="1"/>
    </row>
    <row r="71" spans="2:27" x14ac:dyDescent="0.25">
      <c r="Q71" s="32"/>
      <c r="R71" s="1"/>
      <c r="S71" s="1"/>
      <c r="T71" s="2"/>
      <c r="U71" s="1"/>
    </row>
    <row r="72" spans="2:27" x14ac:dyDescent="0.25">
      <c r="P72" s="32"/>
      <c r="R72" s="1"/>
      <c r="S72" s="1"/>
      <c r="T72" s="2"/>
      <c r="U72" s="1"/>
    </row>
    <row r="73" spans="2:27" x14ac:dyDescent="0.25">
      <c r="R73" s="32"/>
      <c r="S73" s="1"/>
    </row>
    <row r="96" spans="3:7" x14ac:dyDescent="0.25">
      <c r="C96" s="3"/>
      <c r="D96" s="3"/>
      <c r="E96" s="3"/>
      <c r="F96" s="3"/>
      <c r="G96" s="3"/>
    </row>
    <row r="97" spans="3:11" x14ac:dyDescent="0.25">
      <c r="C97" s="3"/>
      <c r="D97" s="3"/>
      <c r="E97" s="3"/>
      <c r="F97" s="3"/>
      <c r="G97" s="3"/>
    </row>
    <row r="98" spans="3:11" x14ac:dyDescent="0.25">
      <c r="C98" s="3"/>
      <c r="D98" s="3"/>
      <c r="E98" s="3"/>
      <c r="F98" s="3"/>
      <c r="G98" s="3"/>
    </row>
    <row r="99" spans="3:11" x14ac:dyDescent="0.25">
      <c r="C99" s="3"/>
      <c r="D99" s="3"/>
      <c r="E99" s="3"/>
      <c r="F99" s="3"/>
      <c r="G99" s="3"/>
    </row>
    <row r="100" spans="3:11" x14ac:dyDescent="0.25">
      <c r="C100" s="3"/>
      <c r="F100" s="3"/>
      <c r="G100" s="3"/>
    </row>
    <row r="101" spans="3:11" x14ac:dyDescent="0.25">
      <c r="C101" s="3"/>
      <c r="F101" s="3"/>
      <c r="G101" s="3"/>
    </row>
    <row r="102" spans="3:11" x14ac:dyDescent="0.25">
      <c r="C102" s="3"/>
      <c r="F102" s="3"/>
      <c r="G102" s="3"/>
    </row>
    <row r="103" spans="3:11" x14ac:dyDescent="0.25">
      <c r="C103" s="3"/>
      <c r="F103" s="3"/>
      <c r="G103" s="3"/>
    </row>
    <row r="104" spans="3:11" x14ac:dyDescent="0.25">
      <c r="C104" s="3"/>
      <c r="F104" s="3"/>
      <c r="G104" s="3"/>
    </row>
    <row r="105" spans="3:11" x14ac:dyDescent="0.25">
      <c r="C105" s="3"/>
      <c r="F105" s="3"/>
      <c r="G105" s="3"/>
    </row>
    <row r="106" spans="3:11" x14ac:dyDescent="0.25">
      <c r="C106" s="3"/>
      <c r="F106" s="3"/>
      <c r="G106" s="3"/>
    </row>
    <row r="107" spans="3:11" x14ac:dyDescent="0.25">
      <c r="C107" s="3"/>
      <c r="F107" s="3"/>
      <c r="G107" s="3"/>
    </row>
    <row r="108" spans="3:11" x14ac:dyDescent="0.25">
      <c r="C108" s="3"/>
      <c r="F108" s="3"/>
      <c r="G108" s="3"/>
    </row>
    <row r="109" spans="3:11" x14ac:dyDescent="0.25">
      <c r="C109" s="3"/>
      <c r="F109" s="3"/>
      <c r="G109" s="3"/>
    </row>
    <row r="110" spans="3:11" x14ac:dyDescent="0.25">
      <c r="C110" s="27"/>
      <c r="F110" s="27"/>
      <c r="G110" s="27"/>
      <c r="H110" s="195"/>
      <c r="I110" s="195"/>
      <c r="J110" s="195"/>
      <c r="K110" s="195"/>
    </row>
    <row r="111" spans="3:11" x14ac:dyDescent="0.25">
      <c r="C111" s="27"/>
      <c r="D111" s="196"/>
      <c r="E111" s="27"/>
      <c r="F111" s="27"/>
      <c r="G111" s="27"/>
      <c r="H111" s="195"/>
      <c r="I111" s="195"/>
      <c r="J111" s="195"/>
      <c r="K111" s="195"/>
    </row>
    <row r="112" spans="3:11" x14ac:dyDescent="0.25">
      <c r="C112" s="27"/>
      <c r="D112" s="196"/>
      <c r="E112" s="27"/>
      <c r="F112" s="27"/>
      <c r="G112" s="27"/>
      <c r="H112" s="195"/>
      <c r="I112" s="195"/>
      <c r="J112" s="195"/>
      <c r="K112" s="195"/>
    </row>
    <row r="113" spans="3:11" x14ac:dyDescent="0.25">
      <c r="C113" s="27"/>
      <c r="D113" s="196"/>
      <c r="E113" s="27"/>
      <c r="F113" s="27"/>
      <c r="G113" s="27"/>
      <c r="H113" s="195"/>
      <c r="I113" s="195"/>
      <c r="J113" s="195"/>
      <c r="K113" s="195"/>
    </row>
    <row r="114" spans="3:11" x14ac:dyDescent="0.25">
      <c r="C114" s="27"/>
      <c r="D114" s="196"/>
      <c r="E114" s="27"/>
      <c r="F114" s="27"/>
      <c r="G114" s="27"/>
      <c r="H114" s="195"/>
      <c r="I114" s="195"/>
      <c r="J114" s="195"/>
      <c r="K114" s="195"/>
    </row>
    <row r="115" spans="3:11" x14ac:dyDescent="0.25">
      <c r="C115" s="27"/>
      <c r="D115" s="196"/>
      <c r="E115" s="27"/>
      <c r="F115" s="27"/>
      <c r="G115" s="27"/>
      <c r="H115" s="195"/>
      <c r="I115" s="195"/>
      <c r="J115" s="195"/>
      <c r="K115" s="195"/>
    </row>
    <row r="116" spans="3:11" x14ac:dyDescent="0.25">
      <c r="C116" s="27"/>
      <c r="D116" s="196"/>
      <c r="E116" s="27"/>
      <c r="F116" s="27"/>
      <c r="G116" s="195"/>
      <c r="H116" s="195"/>
      <c r="I116" s="195"/>
      <c r="J116" s="195"/>
      <c r="K116" s="195"/>
    </row>
    <row r="117" spans="3:11" x14ac:dyDescent="0.25">
      <c r="C117" s="27"/>
      <c r="D117" s="196"/>
      <c r="E117" s="27"/>
      <c r="F117" s="27"/>
      <c r="G117" s="195"/>
      <c r="H117" s="195"/>
      <c r="I117" s="195"/>
      <c r="J117" s="195"/>
      <c r="K117" s="195"/>
    </row>
    <row r="118" spans="3:11" x14ac:dyDescent="0.25">
      <c r="C118" s="27"/>
      <c r="D118" s="196"/>
      <c r="E118" s="27"/>
      <c r="F118" s="27"/>
      <c r="G118" s="195"/>
      <c r="H118" s="195"/>
      <c r="I118" s="195"/>
      <c r="J118" s="195"/>
      <c r="K118" s="195"/>
    </row>
    <row r="119" spans="3:11" x14ac:dyDescent="0.25">
      <c r="C119" s="27"/>
      <c r="D119" s="196"/>
      <c r="E119" s="27"/>
      <c r="F119" s="27"/>
      <c r="G119" s="195"/>
      <c r="H119" s="195"/>
      <c r="I119" s="195"/>
      <c r="J119" s="195"/>
      <c r="K119" s="195"/>
    </row>
    <row r="120" spans="3:11" x14ac:dyDescent="0.25">
      <c r="C120" s="27"/>
      <c r="D120" s="196"/>
      <c r="E120" s="27"/>
      <c r="F120" s="27"/>
      <c r="G120" s="195"/>
      <c r="H120" s="195"/>
      <c r="I120" s="195"/>
      <c r="J120" s="195"/>
      <c r="K120" s="195"/>
    </row>
    <row r="121" spans="3:11" x14ac:dyDescent="0.25">
      <c r="C121" s="27"/>
      <c r="D121" s="27"/>
      <c r="E121" s="27"/>
      <c r="F121" s="27"/>
      <c r="G121" s="195"/>
      <c r="H121" s="195"/>
      <c r="I121" s="195"/>
      <c r="J121" s="195"/>
      <c r="K121" s="195"/>
    </row>
    <row r="122" spans="3:11" x14ac:dyDescent="0.25">
      <c r="C122" s="27"/>
      <c r="D122" s="196"/>
      <c r="E122" s="27"/>
      <c r="F122" s="27"/>
      <c r="G122" s="195"/>
      <c r="H122" s="195"/>
      <c r="I122" s="195"/>
      <c r="J122" s="195"/>
      <c r="K122" s="195"/>
    </row>
    <row r="123" spans="3:11" x14ac:dyDescent="0.25">
      <c r="C123" s="27"/>
      <c r="D123" s="196"/>
      <c r="E123" s="27"/>
      <c r="F123" s="27"/>
      <c r="G123" s="195"/>
      <c r="H123" s="195"/>
      <c r="I123" s="195"/>
      <c r="J123" s="195"/>
      <c r="K123" s="195"/>
    </row>
    <row r="124" spans="3:11" x14ac:dyDescent="0.25">
      <c r="C124" s="27"/>
      <c r="D124" s="196"/>
      <c r="E124" s="27"/>
      <c r="F124" s="27"/>
      <c r="G124" s="195"/>
      <c r="H124" s="195"/>
      <c r="I124" s="195"/>
      <c r="J124" s="195"/>
      <c r="K124" s="195"/>
    </row>
    <row r="125" spans="3:11" x14ac:dyDescent="0.25">
      <c r="C125" s="27"/>
      <c r="D125" s="196"/>
      <c r="E125" s="27"/>
      <c r="F125" s="27"/>
      <c r="G125" s="195"/>
      <c r="H125" s="195"/>
      <c r="I125" s="195"/>
      <c r="J125" s="195"/>
      <c r="K125" s="195"/>
    </row>
    <row r="126" spans="3:11" x14ac:dyDescent="0.25">
      <c r="C126" s="27"/>
      <c r="D126" s="196"/>
      <c r="E126" s="27"/>
      <c r="F126" s="27"/>
      <c r="G126" s="195"/>
      <c r="H126" s="195"/>
      <c r="I126" s="195"/>
      <c r="J126" s="195"/>
      <c r="K126" s="195"/>
    </row>
    <row r="127" spans="3:11" x14ac:dyDescent="0.25">
      <c r="C127" s="27"/>
      <c r="D127" s="196"/>
      <c r="E127" s="27"/>
      <c r="F127" s="27"/>
      <c r="G127" s="195"/>
      <c r="H127" s="195"/>
      <c r="I127" s="195"/>
      <c r="J127" s="195"/>
      <c r="K127" s="195"/>
    </row>
    <row r="128" spans="3:11" x14ac:dyDescent="0.25">
      <c r="C128" s="27"/>
      <c r="D128" s="196"/>
      <c r="E128" s="27"/>
      <c r="F128" s="27"/>
      <c r="G128" s="195"/>
      <c r="H128" s="195"/>
      <c r="I128" s="195"/>
      <c r="J128" s="195"/>
      <c r="K128" s="195"/>
    </row>
    <row r="129" spans="3:11" x14ac:dyDescent="0.25">
      <c r="C129" s="27"/>
      <c r="D129" s="196"/>
      <c r="E129" s="27"/>
      <c r="F129" s="27"/>
      <c r="G129" s="195"/>
      <c r="H129" s="195"/>
      <c r="I129" s="195"/>
      <c r="J129" s="195"/>
      <c r="K129" s="195"/>
    </row>
    <row r="130" spans="3:11" x14ac:dyDescent="0.25">
      <c r="C130" s="27"/>
      <c r="D130" s="196"/>
      <c r="E130" s="27"/>
      <c r="F130" s="27"/>
      <c r="G130" s="195"/>
      <c r="H130" s="195"/>
      <c r="I130" s="195"/>
      <c r="J130" s="195"/>
      <c r="K130" s="195"/>
    </row>
    <row r="131" spans="3:11" x14ac:dyDescent="0.25">
      <c r="C131" s="27"/>
      <c r="D131" s="196"/>
      <c r="E131" s="27"/>
      <c r="F131" s="27"/>
      <c r="G131" s="195"/>
      <c r="H131" s="195"/>
      <c r="I131" s="195"/>
      <c r="J131" s="195"/>
      <c r="K131" s="195"/>
    </row>
    <row r="132" spans="3:11" x14ac:dyDescent="0.25">
      <c r="C132" s="27"/>
      <c r="D132" s="27"/>
      <c r="E132" s="27"/>
      <c r="F132" s="27"/>
      <c r="G132" s="195"/>
      <c r="H132" s="195"/>
      <c r="I132" s="195"/>
      <c r="J132" s="195"/>
      <c r="K132" s="195"/>
    </row>
    <row r="133" spans="3:11" x14ac:dyDescent="0.25">
      <c r="C133" s="27"/>
      <c r="D133" s="196"/>
      <c r="E133" s="27"/>
      <c r="F133" s="27"/>
      <c r="G133" s="195"/>
      <c r="H133" s="195"/>
      <c r="I133" s="195"/>
      <c r="J133" s="195"/>
      <c r="K133" s="195"/>
    </row>
    <row r="134" spans="3:11" x14ac:dyDescent="0.25">
      <c r="C134" s="27"/>
      <c r="D134" s="196"/>
      <c r="E134" s="27"/>
      <c r="F134" s="27"/>
      <c r="G134" s="195"/>
      <c r="H134" s="195"/>
      <c r="I134" s="195"/>
      <c r="J134" s="195"/>
      <c r="K134" s="195"/>
    </row>
    <row r="135" spans="3:11" x14ac:dyDescent="0.25">
      <c r="C135" s="27"/>
      <c r="D135" s="196"/>
      <c r="E135" s="27"/>
      <c r="F135" s="27"/>
      <c r="G135" s="195"/>
      <c r="H135" s="195"/>
      <c r="I135" s="195"/>
      <c r="J135" s="195"/>
      <c r="K135" s="195"/>
    </row>
    <row r="136" spans="3:11" x14ac:dyDescent="0.25">
      <c r="C136" s="27"/>
      <c r="D136" s="196"/>
      <c r="E136" s="27"/>
      <c r="F136" s="27"/>
      <c r="G136" s="195"/>
      <c r="H136" s="195"/>
      <c r="I136" s="195"/>
      <c r="J136" s="195"/>
      <c r="K136" s="195"/>
    </row>
    <row r="137" spans="3:11" x14ac:dyDescent="0.25">
      <c r="C137" s="27"/>
      <c r="D137" s="196"/>
      <c r="E137" s="27"/>
      <c r="F137" s="27"/>
      <c r="G137" s="195"/>
      <c r="H137" s="195"/>
      <c r="I137" s="195"/>
      <c r="J137" s="195"/>
      <c r="K137" s="195"/>
    </row>
    <row r="138" spans="3:11" x14ac:dyDescent="0.25">
      <c r="C138" s="27"/>
      <c r="D138" s="196"/>
      <c r="E138" s="27"/>
      <c r="F138" s="27"/>
      <c r="G138" s="195"/>
      <c r="H138" s="195"/>
      <c r="I138" s="195"/>
      <c r="J138" s="195"/>
      <c r="K138" s="195"/>
    </row>
    <row r="139" spans="3:11" x14ac:dyDescent="0.25">
      <c r="C139" s="27"/>
      <c r="D139" s="196"/>
      <c r="E139" s="27"/>
      <c r="F139" s="27"/>
      <c r="G139" s="195"/>
      <c r="H139" s="195"/>
      <c r="I139" s="195"/>
      <c r="J139" s="195"/>
      <c r="K139" s="195"/>
    </row>
    <row r="140" spans="3:11" x14ac:dyDescent="0.25">
      <c r="C140" s="27"/>
      <c r="D140" s="196"/>
      <c r="E140" s="27"/>
      <c r="F140" s="27"/>
      <c r="G140" s="195"/>
      <c r="H140" s="195"/>
      <c r="I140" s="195"/>
      <c r="J140" s="195"/>
      <c r="K140" s="195"/>
    </row>
    <row r="141" spans="3:11" x14ac:dyDescent="0.25">
      <c r="C141" s="27"/>
      <c r="D141" s="196"/>
      <c r="E141" s="27"/>
      <c r="F141" s="27"/>
      <c r="G141" s="195"/>
      <c r="H141" s="195"/>
      <c r="I141" s="195"/>
      <c r="J141" s="195"/>
      <c r="K141" s="195"/>
    </row>
    <row r="142" spans="3:11" x14ac:dyDescent="0.25">
      <c r="C142" s="27"/>
      <c r="D142" s="196"/>
      <c r="E142" s="27"/>
      <c r="F142" s="27"/>
      <c r="G142" s="195"/>
      <c r="H142" s="195"/>
      <c r="I142" s="195"/>
      <c r="J142" s="195"/>
      <c r="K142" s="195"/>
    </row>
    <row r="143" spans="3:11" x14ac:dyDescent="0.25">
      <c r="C143" s="27"/>
      <c r="D143" s="27"/>
      <c r="E143" s="27"/>
      <c r="F143" s="27"/>
      <c r="G143" s="195"/>
      <c r="H143" s="195"/>
      <c r="I143" s="195"/>
      <c r="J143" s="195"/>
      <c r="K143" s="195"/>
    </row>
    <row r="144" spans="3:11" x14ac:dyDescent="0.25">
      <c r="C144" s="27"/>
      <c r="D144" s="196"/>
      <c r="E144" s="27"/>
      <c r="F144" s="27"/>
      <c r="G144" s="195"/>
      <c r="H144" s="195"/>
      <c r="I144" s="195"/>
      <c r="J144" s="195"/>
      <c r="K144" s="195"/>
    </row>
    <row r="145" spans="3:11" x14ac:dyDescent="0.25">
      <c r="C145" s="27"/>
      <c r="D145" s="196"/>
      <c r="E145" s="27"/>
      <c r="F145" s="27"/>
      <c r="G145" s="195"/>
      <c r="H145" s="195"/>
      <c r="I145" s="195"/>
      <c r="J145" s="195"/>
      <c r="K145" s="195"/>
    </row>
    <row r="146" spans="3:11" x14ac:dyDescent="0.25">
      <c r="C146" s="27"/>
      <c r="D146" s="196"/>
      <c r="E146" s="27"/>
      <c r="F146" s="27"/>
      <c r="G146" s="195"/>
      <c r="H146" s="195"/>
      <c r="I146" s="195"/>
      <c r="J146" s="195"/>
      <c r="K146" s="195"/>
    </row>
    <row r="147" spans="3:11" x14ac:dyDescent="0.25">
      <c r="C147" s="27"/>
      <c r="D147" s="196"/>
      <c r="E147" s="27"/>
      <c r="F147" s="27"/>
      <c r="G147" s="195"/>
      <c r="H147" s="195"/>
      <c r="I147" s="195"/>
      <c r="J147" s="195"/>
      <c r="K147" s="195"/>
    </row>
    <row r="148" spans="3:11" x14ac:dyDescent="0.25">
      <c r="C148" s="27"/>
      <c r="D148" s="196"/>
      <c r="E148" s="27"/>
      <c r="F148" s="27"/>
      <c r="G148" s="195"/>
      <c r="H148" s="195"/>
      <c r="I148" s="195"/>
      <c r="J148" s="195"/>
      <c r="K148" s="195"/>
    </row>
    <row r="149" spans="3:11" x14ac:dyDescent="0.25">
      <c r="C149" s="27"/>
      <c r="D149" s="196"/>
      <c r="E149" s="27"/>
      <c r="F149" s="27"/>
      <c r="G149" s="195"/>
      <c r="H149" s="195"/>
      <c r="I149" s="195"/>
      <c r="J149" s="195"/>
      <c r="K149" s="195"/>
    </row>
    <row r="150" spans="3:11" x14ac:dyDescent="0.25">
      <c r="C150" s="27"/>
      <c r="D150" s="196"/>
      <c r="E150" s="27"/>
      <c r="F150" s="27"/>
      <c r="G150" s="195"/>
      <c r="H150" s="195"/>
      <c r="I150" s="195"/>
      <c r="J150" s="195"/>
      <c r="K150" s="195"/>
    </row>
    <row r="151" spans="3:11" x14ac:dyDescent="0.25">
      <c r="C151" s="27"/>
      <c r="D151" s="196"/>
      <c r="E151" s="27"/>
      <c r="F151" s="27"/>
      <c r="G151" s="195"/>
      <c r="H151" s="195"/>
      <c r="I151" s="195"/>
      <c r="J151" s="195"/>
      <c r="K151" s="195"/>
    </row>
    <row r="152" spans="3:11" x14ac:dyDescent="0.25">
      <c r="C152" s="27"/>
      <c r="D152" s="196"/>
      <c r="E152" s="27"/>
      <c r="F152" s="27"/>
      <c r="G152" s="195"/>
      <c r="H152" s="195"/>
      <c r="I152" s="195"/>
      <c r="J152" s="195"/>
      <c r="K152" s="195"/>
    </row>
    <row r="153" spans="3:11" x14ac:dyDescent="0.25">
      <c r="C153" s="27"/>
      <c r="D153" s="196"/>
      <c r="E153" s="27"/>
      <c r="F153" s="27"/>
      <c r="G153" s="195"/>
      <c r="H153" s="195"/>
      <c r="I153" s="195"/>
      <c r="J153" s="195"/>
      <c r="K153" s="195"/>
    </row>
    <row r="154" spans="3:11" x14ac:dyDescent="0.25">
      <c r="C154" s="27"/>
      <c r="D154" s="27"/>
      <c r="E154" s="27"/>
      <c r="F154" s="27"/>
      <c r="G154" s="195"/>
      <c r="H154" s="195"/>
      <c r="I154" s="195"/>
      <c r="J154" s="195"/>
      <c r="K154" s="195"/>
    </row>
    <row r="155" spans="3:11" x14ac:dyDescent="0.25">
      <c r="C155" s="27"/>
      <c r="D155" s="27"/>
      <c r="E155" s="27"/>
      <c r="F155" s="27"/>
      <c r="G155" s="195"/>
      <c r="H155" s="195"/>
      <c r="I155" s="195"/>
      <c r="J155" s="195"/>
      <c r="K155" s="195"/>
    </row>
    <row r="156" spans="3:11" x14ac:dyDescent="0.25">
      <c r="C156" s="27"/>
      <c r="D156" s="27"/>
      <c r="E156" s="27"/>
      <c r="F156" s="27"/>
      <c r="G156" s="195"/>
      <c r="H156" s="195"/>
      <c r="I156" s="195"/>
      <c r="J156" s="195"/>
      <c r="K156" s="195"/>
    </row>
    <row r="157" spans="3:11" x14ac:dyDescent="0.25">
      <c r="C157" s="27"/>
      <c r="D157" s="27"/>
      <c r="E157" s="27"/>
      <c r="F157" s="27"/>
      <c r="G157" s="195"/>
      <c r="H157" s="195"/>
      <c r="I157" s="195"/>
      <c r="J157" s="195"/>
      <c r="K157" s="195"/>
    </row>
    <row r="158" spans="3:11" x14ac:dyDescent="0.25">
      <c r="C158" s="27"/>
      <c r="D158" s="27"/>
      <c r="E158" s="27"/>
      <c r="F158" s="27"/>
      <c r="G158" s="195"/>
      <c r="H158" s="195"/>
      <c r="I158" s="195"/>
      <c r="J158" s="195"/>
      <c r="K158" s="195"/>
    </row>
    <row r="159" spans="3:11" x14ac:dyDescent="0.25">
      <c r="C159" s="27"/>
      <c r="D159" s="27"/>
      <c r="E159" s="27"/>
      <c r="F159" s="27"/>
      <c r="G159" s="195"/>
      <c r="H159" s="195"/>
      <c r="I159" s="195"/>
      <c r="J159" s="195"/>
      <c r="K159" s="195"/>
    </row>
    <row r="160" spans="3:11" x14ac:dyDescent="0.25">
      <c r="C160" s="27"/>
      <c r="D160" s="27"/>
      <c r="E160" s="27"/>
      <c r="F160" s="27"/>
      <c r="G160" s="195"/>
      <c r="H160" s="195"/>
      <c r="I160" s="195"/>
      <c r="J160" s="195"/>
      <c r="K160" s="195"/>
    </row>
    <row r="161" spans="3:11" x14ac:dyDescent="0.25">
      <c r="C161" s="27"/>
      <c r="D161" s="27"/>
      <c r="E161" s="27"/>
      <c r="F161" s="27"/>
      <c r="G161" s="195"/>
      <c r="H161" s="195"/>
      <c r="I161" s="195"/>
      <c r="J161" s="195"/>
      <c r="K161" s="195"/>
    </row>
    <row r="162" spans="3:11" x14ac:dyDescent="0.25">
      <c r="C162" s="27"/>
      <c r="D162" s="27"/>
      <c r="E162" s="27"/>
      <c r="F162" s="27"/>
      <c r="G162" s="195"/>
      <c r="H162" s="195"/>
      <c r="I162" s="195"/>
      <c r="J162" s="195"/>
      <c r="K162" s="195"/>
    </row>
    <row r="163" spans="3:11" x14ac:dyDescent="0.25">
      <c r="C163" s="27"/>
      <c r="D163" s="27"/>
      <c r="E163" s="27"/>
      <c r="F163" s="27"/>
      <c r="G163" s="195"/>
      <c r="H163" s="195"/>
      <c r="I163" s="195"/>
      <c r="J163" s="195"/>
      <c r="K163" s="195"/>
    </row>
    <row r="164" spans="3:11" x14ac:dyDescent="0.25">
      <c r="C164" s="27"/>
      <c r="D164" s="27"/>
      <c r="E164" s="27"/>
      <c r="F164" s="27"/>
      <c r="G164" s="195"/>
      <c r="H164" s="195"/>
      <c r="I164" s="195"/>
      <c r="J164" s="195"/>
      <c r="K164" s="195"/>
    </row>
    <row r="165" spans="3:11" x14ac:dyDescent="0.25">
      <c r="C165" s="27"/>
      <c r="D165" s="27"/>
      <c r="E165" s="27"/>
      <c r="F165" s="27"/>
      <c r="G165" s="195"/>
      <c r="H165" s="195"/>
      <c r="I165" s="195"/>
      <c r="J165" s="195"/>
      <c r="K165" s="195"/>
    </row>
    <row r="166" spans="3:11" x14ac:dyDescent="0.25">
      <c r="C166" s="27"/>
      <c r="D166" s="27"/>
      <c r="E166" s="27"/>
      <c r="F166" s="27"/>
      <c r="G166" s="195"/>
      <c r="H166" s="195"/>
      <c r="I166" s="195"/>
      <c r="J166" s="195"/>
      <c r="K166" s="195"/>
    </row>
    <row r="167" spans="3:11" x14ac:dyDescent="0.25">
      <c r="C167" s="27"/>
      <c r="D167" s="27"/>
      <c r="E167" s="27"/>
      <c r="F167" s="27"/>
      <c r="G167" s="195"/>
      <c r="H167" s="195"/>
      <c r="I167" s="195"/>
      <c r="J167" s="195"/>
      <c r="K167" s="195"/>
    </row>
    <row r="168" spans="3:11" x14ac:dyDescent="0.25">
      <c r="C168" s="27"/>
      <c r="D168" s="27"/>
      <c r="E168" s="27"/>
      <c r="F168" s="27"/>
      <c r="G168" s="195"/>
      <c r="H168" s="195"/>
      <c r="I168" s="195"/>
      <c r="J168" s="195"/>
      <c r="K168" s="195"/>
    </row>
    <row r="169" spans="3:11" x14ac:dyDescent="0.25">
      <c r="C169" s="27"/>
      <c r="D169" s="27"/>
      <c r="E169" s="27"/>
      <c r="F169" s="27"/>
      <c r="G169" s="195"/>
      <c r="H169" s="195"/>
      <c r="I169" s="195"/>
      <c r="J169" s="195"/>
      <c r="K169" s="195"/>
    </row>
    <row r="170" spans="3:11" x14ac:dyDescent="0.25">
      <c r="C170" s="27"/>
      <c r="D170" s="27"/>
      <c r="E170" s="27"/>
      <c r="F170" s="27"/>
      <c r="G170" s="195"/>
      <c r="H170" s="195"/>
      <c r="I170" s="195"/>
      <c r="J170" s="195"/>
      <c r="K170" s="195"/>
    </row>
    <row r="171" spans="3:11" x14ac:dyDescent="0.25">
      <c r="C171" s="3"/>
      <c r="D171" s="3"/>
      <c r="E171" s="3"/>
      <c r="F171" s="3"/>
    </row>
    <row r="172" spans="3:11" x14ac:dyDescent="0.25">
      <c r="C172" s="3"/>
      <c r="D172" s="3"/>
      <c r="E172" s="3"/>
      <c r="F172" s="3"/>
    </row>
    <row r="173" spans="3:11" x14ac:dyDescent="0.25">
      <c r="C173" s="3"/>
      <c r="D173" s="3"/>
      <c r="E173" s="3"/>
      <c r="F173" s="3"/>
    </row>
    <row r="174" spans="3:11" x14ac:dyDescent="0.25">
      <c r="C174" s="3"/>
      <c r="D174" s="3"/>
      <c r="E174" s="3"/>
      <c r="F174" s="3"/>
    </row>
    <row r="175" spans="3:11" x14ac:dyDescent="0.25">
      <c r="C175" s="3"/>
      <c r="D175" s="3"/>
      <c r="E175" s="3"/>
      <c r="F175" s="3"/>
    </row>
    <row r="176" spans="3:11" x14ac:dyDescent="0.25">
      <c r="C176" s="3"/>
      <c r="D176" s="3"/>
      <c r="E176" s="3"/>
      <c r="F176" s="3"/>
    </row>
    <row r="177" spans="3:6" x14ac:dyDescent="0.25">
      <c r="C177" s="3"/>
      <c r="D177" s="3"/>
      <c r="E177" s="3"/>
      <c r="F177" s="3"/>
    </row>
  </sheetData>
  <mergeCells count="28">
    <mergeCell ref="Y34:Z35"/>
    <mergeCell ref="Y37:Z38"/>
    <mergeCell ref="Y42:Z43"/>
    <mergeCell ref="Y45:Z46"/>
    <mergeCell ref="W11:Z11"/>
    <mergeCell ref="T13:U14"/>
    <mergeCell ref="T10:T12"/>
    <mergeCell ref="U10:U12"/>
    <mergeCell ref="E11:F11"/>
    <mergeCell ref="G11:H11"/>
    <mergeCell ref="I11:J11"/>
    <mergeCell ref="K11:L11"/>
    <mergeCell ref="Q10:Q12"/>
    <mergeCell ref="C10:C12"/>
    <mergeCell ref="D10:D12"/>
    <mergeCell ref="E10:H10"/>
    <mergeCell ref="I10:L10"/>
    <mergeCell ref="P10:P12"/>
    <mergeCell ref="E12:F12"/>
    <mergeCell ref="G12:H12"/>
    <mergeCell ref="I12:J12"/>
    <mergeCell ref="K12:L12"/>
    <mergeCell ref="E9:L9"/>
    <mergeCell ref="C2:Z2"/>
    <mergeCell ref="C3:Z3"/>
    <mergeCell ref="D4:L5"/>
    <mergeCell ref="P5:Q5"/>
    <mergeCell ref="D6:L6"/>
  </mergeCells>
  <conditionalFormatting sqref="Q17">
    <cfRule type="expression" dxfId="323" priority="38">
      <formula>OR($P17="TOIL",$P17="F",$P17="UP")</formula>
    </cfRule>
  </conditionalFormatting>
  <conditionalFormatting sqref="Q18">
    <cfRule type="expression" dxfId="322" priority="37">
      <formula>OR($P18="TOIL",$P18="F",$P18="UP")</formula>
    </cfRule>
  </conditionalFormatting>
  <conditionalFormatting sqref="Q19">
    <cfRule type="expression" dxfId="321" priority="36">
      <formula>OR($P19="TOIL",$P19="F",$P19="UP")</formula>
    </cfRule>
  </conditionalFormatting>
  <conditionalFormatting sqref="Q20">
    <cfRule type="expression" dxfId="320" priority="35">
      <formula>OR($P20="TOIL",$P20="F",$P20="UP")</formula>
    </cfRule>
  </conditionalFormatting>
  <conditionalFormatting sqref="Q21">
    <cfRule type="expression" dxfId="319" priority="34">
      <formula>OR($P21="TOIL",$P21="F",$P21="UP")</formula>
    </cfRule>
  </conditionalFormatting>
  <conditionalFormatting sqref="Q22">
    <cfRule type="expression" dxfId="318" priority="33">
      <formula>OR($P22="TOIL",$P22="F",$P22="UP")</formula>
    </cfRule>
  </conditionalFormatting>
  <conditionalFormatting sqref="Q23">
    <cfRule type="expression" dxfId="317" priority="32">
      <formula>OR($P23="TOIL",$P23="F",$P23="UP")</formula>
    </cfRule>
  </conditionalFormatting>
  <conditionalFormatting sqref="Q26">
    <cfRule type="expression" dxfId="316" priority="31">
      <formula>OR($P26="TOIL",$P26="F",$P26="UP")</formula>
    </cfRule>
  </conditionalFormatting>
  <conditionalFormatting sqref="Q27">
    <cfRule type="expression" dxfId="315" priority="30">
      <formula>OR($P27="TOIL",$P27="F",$P27="UP")</formula>
    </cfRule>
  </conditionalFormatting>
  <conditionalFormatting sqref="Q28">
    <cfRule type="expression" dxfId="314" priority="29">
      <formula>OR($P28="TOIL",$P28="F",$P28="UP")</formula>
    </cfRule>
  </conditionalFormatting>
  <conditionalFormatting sqref="Q29">
    <cfRule type="expression" dxfId="313" priority="28">
      <formula>OR($P29="TOIL",$P29="F",$P29="UP")</formula>
    </cfRule>
  </conditionalFormatting>
  <conditionalFormatting sqref="Q30">
    <cfRule type="expression" dxfId="312" priority="27">
      <formula>OR($P30="TOIL",$P30="F",$P30="UP")</formula>
    </cfRule>
  </conditionalFormatting>
  <conditionalFormatting sqref="Q31">
    <cfRule type="expression" dxfId="311" priority="26">
      <formula>OR($P31="TOIL",$P31="F",$P31="UP")</formula>
    </cfRule>
  </conditionalFormatting>
  <conditionalFormatting sqref="Q32">
    <cfRule type="expression" dxfId="310" priority="25">
      <formula>OR($P32="TOIL",$P32="F",$P32="UP")</formula>
    </cfRule>
  </conditionalFormatting>
  <conditionalFormatting sqref="Q35">
    <cfRule type="expression" dxfId="309" priority="24">
      <formula>OR($P35="TOIL",$P35="F",$P35="UP")</formula>
    </cfRule>
  </conditionalFormatting>
  <conditionalFormatting sqref="Q36">
    <cfRule type="expression" dxfId="308" priority="23">
      <formula>OR($P36="TOIL",$P36="F",$P36="UP")</formula>
    </cfRule>
  </conditionalFormatting>
  <conditionalFormatting sqref="Q37">
    <cfRule type="expression" dxfId="307" priority="22">
      <formula>OR($P37="TOIL",$P37="F",$P37="UP")</formula>
    </cfRule>
  </conditionalFormatting>
  <conditionalFormatting sqref="Q38">
    <cfRule type="expression" dxfId="306" priority="21">
      <formula>OR($P38="TOIL",$P38="F",$P38="UP")</formula>
    </cfRule>
  </conditionalFormatting>
  <conditionalFormatting sqref="Q39">
    <cfRule type="expression" dxfId="305" priority="20">
      <formula>OR($P39="TOIL",$P39="F",$P39="UP")</formula>
    </cfRule>
  </conditionalFormatting>
  <conditionalFormatting sqref="Q40">
    <cfRule type="expression" dxfId="304" priority="19">
      <formula>OR($P40="TOIL",$P40="F",$P40="UP")</formula>
    </cfRule>
  </conditionalFormatting>
  <conditionalFormatting sqref="Q41">
    <cfRule type="expression" dxfId="303" priority="18">
      <formula>OR($P41="TOIL",$P41="F",$P41="UP")</formula>
    </cfRule>
  </conditionalFormatting>
  <conditionalFormatting sqref="Q44">
    <cfRule type="expression" dxfId="302" priority="17">
      <formula>OR($P44="TOIL",$P44="F",$P44="UP")</formula>
    </cfRule>
  </conditionalFormatting>
  <conditionalFormatting sqref="Q45">
    <cfRule type="expression" dxfId="301" priority="16">
      <formula>OR($P45="TOIL",$P45="F",$P45="UP")</formula>
    </cfRule>
  </conditionalFormatting>
  <conditionalFormatting sqref="Q46">
    <cfRule type="expression" dxfId="300" priority="15">
      <formula>OR($P46="TOIL",$P46="F",$P46="UP")</formula>
    </cfRule>
  </conditionalFormatting>
  <conditionalFormatting sqref="Q47">
    <cfRule type="expression" dxfId="299" priority="14">
      <formula>OR($P47="TOIL",$P47="F",$P47="UP")</formula>
    </cfRule>
  </conditionalFormatting>
  <conditionalFormatting sqref="Q48">
    <cfRule type="expression" dxfId="298" priority="13">
      <formula>OR($P48="TOIL",$P48="F",$P48="UP")</formula>
    </cfRule>
  </conditionalFormatting>
  <conditionalFormatting sqref="Q49">
    <cfRule type="expression" dxfId="297" priority="12">
      <formula>OR($P49="TOIL",$P49="F",$P49="UP")</formula>
    </cfRule>
  </conditionalFormatting>
  <conditionalFormatting sqref="Q50">
    <cfRule type="expression" dxfId="296" priority="11">
      <formula>OR($P50="TOIL",$P50="F",$P50="UP")</formula>
    </cfRule>
  </conditionalFormatting>
  <conditionalFormatting sqref="Q53">
    <cfRule type="expression" dxfId="295" priority="10">
      <formula>OR($P53="TOIL",$P53="F",$P53="UP")</formula>
    </cfRule>
  </conditionalFormatting>
  <conditionalFormatting sqref="Q54">
    <cfRule type="expression" dxfId="294" priority="9">
      <formula>OR($P54="TOIL",$P54="F",$P54="UP")</formula>
    </cfRule>
  </conditionalFormatting>
  <conditionalFormatting sqref="Q55">
    <cfRule type="expression" dxfId="293" priority="8">
      <formula>OR($P55="TOIL",$P55="F",$P55="UP")</formula>
    </cfRule>
  </conditionalFormatting>
  <conditionalFormatting sqref="Q56">
    <cfRule type="expression" dxfId="292" priority="7">
      <formula>OR($P56="TOIL",$P56="F",$P56="UP")</formula>
    </cfRule>
  </conditionalFormatting>
  <conditionalFormatting sqref="Q57">
    <cfRule type="expression" dxfId="291" priority="6">
      <formula>OR($P57="TOIL",$P57="F",$P57="UP")</formula>
    </cfRule>
  </conditionalFormatting>
  <conditionalFormatting sqref="Q58">
    <cfRule type="expression" dxfId="290" priority="5">
      <formula>OR($P58="TOIL",$P58="F",$P58="UP")</formula>
    </cfRule>
  </conditionalFormatting>
  <conditionalFormatting sqref="Q59">
    <cfRule type="expression" dxfId="289" priority="4">
      <formula>OR($P59="TOIL",$P59="F",$P59="UP")</formula>
    </cfRule>
  </conditionalFormatting>
  <conditionalFormatting sqref="T65">
    <cfRule type="expression" dxfId="288" priority="1">
      <formula>($T$63+$T$64)&gt;((10/37.5)*$G$7)</formula>
    </cfRule>
  </conditionalFormatting>
  <dataValidations count="1">
    <dataValidation type="list" allowBlank="1" showInputMessage="1" showErrorMessage="1" sqref="P17:P23 P53:P59 P44:P50 P35:P41 P26:P32">
      <formula1>$X$51:$X$60</formula1>
    </dataValidation>
  </dataValidations>
  <pageMargins left="0.23622047244094491" right="0.23622047244094491" top="0" bottom="0" header="0" footer="0"/>
  <pageSetup paperSize="9" scale="53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77"/>
  <sheetViews>
    <sheetView topLeftCell="A31" zoomScale="70" zoomScaleNormal="70" workbookViewId="0">
      <selection activeCell="D18" sqref="D18"/>
    </sheetView>
  </sheetViews>
  <sheetFormatPr defaultColWidth="4.85546875" defaultRowHeight="15.75" x14ac:dyDescent="0.25"/>
  <cols>
    <col min="1" max="1" width="1.140625" style="1" customWidth="1"/>
    <col min="2" max="2" width="1.7109375" style="1" customWidth="1"/>
    <col min="3" max="3" width="17.5703125" style="1" bestFit="1" customWidth="1"/>
    <col min="4" max="4" width="14" style="1" bestFit="1" customWidth="1"/>
    <col min="5" max="6" width="4" style="1" customWidth="1"/>
    <col min="7" max="7" width="6" style="1" bestFit="1" customWidth="1"/>
    <col min="8" max="10" width="4" style="1" customWidth="1"/>
    <col min="11" max="11" width="4.7109375" style="1" customWidth="1"/>
    <col min="12" max="12" width="6.42578125" style="1" customWidth="1"/>
    <col min="13" max="13" width="9.5703125" style="1" bestFit="1" customWidth="1"/>
    <col min="14" max="14" width="9.42578125" style="1" customWidth="1"/>
    <col min="15" max="15" width="16" style="1" bestFit="1" customWidth="1"/>
    <col min="16" max="16" width="12.7109375" style="2" customWidth="1"/>
    <col min="17" max="17" width="10.140625" style="2" customWidth="1"/>
    <col min="18" max="18" width="14.85546875" style="2" customWidth="1"/>
    <col min="19" max="19" width="1.7109375" style="3" customWidth="1"/>
    <col min="20" max="20" width="9.85546875" style="1" customWidth="1"/>
    <col min="21" max="21" width="10.42578125" style="2" customWidth="1"/>
    <col min="22" max="22" width="1.85546875" style="1" customWidth="1"/>
    <col min="23" max="23" width="8.85546875" style="1" customWidth="1"/>
    <col min="24" max="24" width="9.85546875" style="1" customWidth="1"/>
    <col min="25" max="25" width="11.28515625" style="1" customWidth="1"/>
    <col min="26" max="26" width="37.28515625" style="1" customWidth="1"/>
    <col min="27" max="27" width="2.28515625" style="1" customWidth="1"/>
    <col min="28" max="252" width="8.85546875" style="1" customWidth="1"/>
    <col min="253" max="253" width="10.85546875" style="1" bestFit="1" customWidth="1"/>
    <col min="254" max="254" width="9.28515625" style="1" bestFit="1" customWidth="1"/>
    <col min="255" max="256" width="0" style="1" hidden="1" customWidth="1"/>
    <col min="257" max="16384" width="4.85546875" style="1"/>
  </cols>
  <sheetData>
    <row r="1" spans="2:27" ht="8.25" customHeight="1" x14ac:dyDescent="0.25"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189"/>
      <c r="R1" s="189"/>
      <c r="S1" s="188"/>
      <c r="T1" s="188"/>
      <c r="U1" s="189"/>
      <c r="V1" s="188"/>
      <c r="W1" s="188"/>
      <c r="X1" s="188"/>
      <c r="Y1" s="188"/>
      <c r="Z1" s="188"/>
      <c r="AA1" s="188"/>
    </row>
    <row r="2" spans="2:27" x14ac:dyDescent="0.25">
      <c r="B2" s="174"/>
      <c r="C2" s="316" t="s">
        <v>78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7"/>
      <c r="T2" s="317"/>
      <c r="U2" s="317"/>
      <c r="V2" s="317"/>
      <c r="W2" s="317"/>
      <c r="X2" s="317"/>
      <c r="Y2" s="317"/>
      <c r="Z2" s="317"/>
      <c r="AA2" s="170"/>
    </row>
    <row r="3" spans="2:27" ht="16.5" thickBot="1" x14ac:dyDescent="0.3">
      <c r="B3" s="174"/>
      <c r="C3" s="316" t="s">
        <v>39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7"/>
      <c r="T3" s="317"/>
      <c r="U3" s="317"/>
      <c r="V3" s="317"/>
      <c r="W3" s="317"/>
      <c r="X3" s="317"/>
      <c r="Y3" s="317"/>
      <c r="Z3" s="317"/>
      <c r="AA3" s="170"/>
    </row>
    <row r="4" spans="2:27" x14ac:dyDescent="0.25">
      <c r="B4" s="174"/>
      <c r="C4" s="171" t="s">
        <v>0</v>
      </c>
      <c r="D4" s="361">
        <f>'Apr 2020'!D4:L5</f>
        <v>0</v>
      </c>
      <c r="E4" s="362"/>
      <c r="F4" s="362"/>
      <c r="G4" s="362"/>
      <c r="H4" s="362"/>
      <c r="I4" s="362"/>
      <c r="J4" s="362"/>
      <c r="K4" s="362"/>
      <c r="L4" s="363"/>
      <c r="M4" s="106"/>
      <c r="N4" s="106"/>
      <c r="O4" s="106"/>
      <c r="P4" s="131"/>
      <c r="Q4" s="131"/>
      <c r="R4" s="131"/>
      <c r="S4" s="106"/>
      <c r="T4" s="123" t="s">
        <v>30</v>
      </c>
      <c r="U4" s="124"/>
      <c r="V4" s="103"/>
      <c r="W4" s="103"/>
      <c r="X4" s="103"/>
      <c r="Y4" s="103"/>
      <c r="Z4" s="104"/>
      <c r="AA4" s="170"/>
    </row>
    <row r="5" spans="2:27" ht="16.5" thickBot="1" x14ac:dyDescent="0.3">
      <c r="B5" s="174"/>
      <c r="C5" s="171"/>
      <c r="D5" s="364"/>
      <c r="E5" s="365"/>
      <c r="F5" s="365"/>
      <c r="G5" s="365"/>
      <c r="H5" s="365"/>
      <c r="I5" s="365"/>
      <c r="J5" s="365"/>
      <c r="K5" s="365"/>
      <c r="L5" s="366"/>
      <c r="M5" s="106"/>
      <c r="N5" s="106"/>
      <c r="O5" s="171" t="s">
        <v>1</v>
      </c>
      <c r="P5" s="318">
        <f>C26</f>
        <v>44046</v>
      </c>
      <c r="Q5" s="318"/>
      <c r="R5" s="172"/>
      <c r="S5" s="106"/>
      <c r="T5" s="108" t="s">
        <v>31</v>
      </c>
      <c r="U5" s="131"/>
      <c r="V5" s="106"/>
      <c r="W5" s="106"/>
      <c r="X5" s="106"/>
      <c r="Y5" s="106"/>
      <c r="Z5" s="107"/>
      <c r="AA5" s="170"/>
    </row>
    <row r="6" spans="2:27" ht="16.5" thickBot="1" x14ac:dyDescent="0.3">
      <c r="B6" s="174"/>
      <c r="C6" s="171" t="s">
        <v>2</v>
      </c>
      <c r="D6" s="319">
        <f>'Apr 2020'!D6:L6</f>
        <v>0</v>
      </c>
      <c r="E6" s="320"/>
      <c r="F6" s="320"/>
      <c r="G6" s="320"/>
      <c r="H6" s="320"/>
      <c r="I6" s="320"/>
      <c r="J6" s="320"/>
      <c r="K6" s="320"/>
      <c r="L6" s="321"/>
      <c r="M6" s="106"/>
      <c r="N6" s="106"/>
      <c r="O6" s="106"/>
      <c r="P6" s="131"/>
      <c r="Q6" s="131"/>
      <c r="R6" s="131"/>
      <c r="S6" s="106"/>
      <c r="T6" s="108" t="s">
        <v>32</v>
      </c>
      <c r="U6" s="131"/>
      <c r="V6" s="106"/>
      <c r="W6" s="106"/>
      <c r="X6" s="106"/>
      <c r="Y6" s="106"/>
      <c r="Z6" s="107"/>
      <c r="AA6" s="170"/>
    </row>
    <row r="7" spans="2:27" ht="16.5" thickBot="1" x14ac:dyDescent="0.3">
      <c r="B7" s="174"/>
      <c r="C7" s="171" t="s">
        <v>26</v>
      </c>
      <c r="D7" s="106"/>
      <c r="E7" s="173"/>
      <c r="F7" s="106"/>
      <c r="G7" s="255">
        <f>'Jul 2020'!G7</f>
        <v>0</v>
      </c>
      <c r="H7" s="108" t="s">
        <v>3</v>
      </c>
      <c r="I7" s="106"/>
      <c r="J7" s="106"/>
      <c r="K7" s="106"/>
      <c r="L7" s="106"/>
      <c r="M7" s="254">
        <f>(G7/7)*COUNT(C17:C59)</f>
        <v>0</v>
      </c>
      <c r="N7" s="128"/>
      <c r="O7" s="106"/>
      <c r="P7" s="131"/>
      <c r="Q7" s="131"/>
      <c r="R7" s="131"/>
      <c r="S7" s="106"/>
      <c r="T7" s="108" t="s">
        <v>34</v>
      </c>
      <c r="U7" s="131"/>
      <c r="V7" s="106"/>
      <c r="W7" s="106"/>
      <c r="X7" s="106"/>
      <c r="Y7" s="106"/>
      <c r="Z7" s="107"/>
      <c r="AA7" s="170"/>
    </row>
    <row r="8" spans="2:27" ht="16.5" thickBot="1" x14ac:dyDescent="0.3">
      <c r="B8" s="174"/>
      <c r="C8" s="106"/>
      <c r="D8" s="106"/>
      <c r="E8" s="173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31"/>
      <c r="Q8" s="131"/>
      <c r="R8" s="131"/>
      <c r="S8" s="106"/>
      <c r="T8" s="126" t="s">
        <v>60</v>
      </c>
      <c r="U8" s="132"/>
      <c r="V8" s="120"/>
      <c r="W8" s="120"/>
      <c r="X8" s="120"/>
      <c r="Y8" s="120"/>
      <c r="Z8" s="121"/>
      <c r="AA8" s="170"/>
    </row>
    <row r="9" spans="2:27" ht="16.5" thickBot="1" x14ac:dyDescent="0.3">
      <c r="B9" s="174"/>
      <c r="C9" s="129"/>
      <c r="D9" s="106"/>
      <c r="E9" s="313" t="s">
        <v>61</v>
      </c>
      <c r="F9" s="314"/>
      <c r="G9" s="314"/>
      <c r="H9" s="314"/>
      <c r="I9" s="314"/>
      <c r="J9" s="314"/>
      <c r="K9" s="314"/>
      <c r="L9" s="315"/>
      <c r="M9" s="106"/>
      <c r="N9" s="106"/>
      <c r="O9" s="106"/>
      <c r="P9" s="131"/>
      <c r="Q9" s="131"/>
      <c r="R9" s="131"/>
      <c r="S9" s="106"/>
      <c r="T9" s="106"/>
      <c r="U9" s="131"/>
      <c r="V9" s="106"/>
      <c r="W9" s="106"/>
      <c r="X9" s="106"/>
      <c r="Y9" s="106"/>
      <c r="Z9" s="106"/>
      <c r="AA9" s="170"/>
    </row>
    <row r="10" spans="2:27" ht="15" customHeight="1" x14ac:dyDescent="0.25">
      <c r="B10" s="174"/>
      <c r="C10" s="304" t="s">
        <v>4</v>
      </c>
      <c r="D10" s="307" t="s">
        <v>90</v>
      </c>
      <c r="E10" s="338" t="s">
        <v>40</v>
      </c>
      <c r="F10" s="339"/>
      <c r="G10" s="340"/>
      <c r="H10" s="341"/>
      <c r="I10" s="338" t="s">
        <v>41</v>
      </c>
      <c r="J10" s="339"/>
      <c r="K10" s="340"/>
      <c r="L10" s="341"/>
      <c r="M10" s="130" t="s">
        <v>5</v>
      </c>
      <c r="N10" s="99" t="s">
        <v>51</v>
      </c>
      <c r="O10" s="99" t="s">
        <v>8</v>
      </c>
      <c r="P10" s="310" t="s">
        <v>91</v>
      </c>
      <c r="Q10" s="310" t="s">
        <v>92</v>
      </c>
      <c r="R10" s="99" t="s">
        <v>59</v>
      </c>
      <c r="S10" s="103"/>
      <c r="T10" s="328" t="s">
        <v>53</v>
      </c>
      <c r="U10" s="310" t="s">
        <v>17</v>
      </c>
      <c r="V10" s="106"/>
      <c r="W10" s="102"/>
      <c r="X10" s="103"/>
      <c r="Y10" s="103"/>
      <c r="Z10" s="104"/>
      <c r="AA10" s="170"/>
    </row>
    <row r="11" spans="2:27" x14ac:dyDescent="0.25">
      <c r="B11" s="174"/>
      <c r="C11" s="305"/>
      <c r="D11" s="308"/>
      <c r="E11" s="342" t="s">
        <v>6</v>
      </c>
      <c r="F11" s="343"/>
      <c r="G11" s="343" t="s">
        <v>7</v>
      </c>
      <c r="H11" s="344"/>
      <c r="I11" s="342" t="s">
        <v>6</v>
      </c>
      <c r="J11" s="343"/>
      <c r="K11" s="343" t="s">
        <v>7</v>
      </c>
      <c r="L11" s="344"/>
      <c r="M11" s="131" t="s">
        <v>8</v>
      </c>
      <c r="N11" s="100" t="s">
        <v>52</v>
      </c>
      <c r="O11" s="100" t="s">
        <v>5</v>
      </c>
      <c r="P11" s="311"/>
      <c r="Q11" s="311"/>
      <c r="R11" s="100" t="s">
        <v>54</v>
      </c>
      <c r="S11" s="106"/>
      <c r="T11" s="329"/>
      <c r="U11" s="331"/>
      <c r="V11" s="106"/>
      <c r="W11" s="333" t="s">
        <v>56</v>
      </c>
      <c r="X11" s="316"/>
      <c r="Y11" s="316"/>
      <c r="Z11" s="334"/>
      <c r="AA11" s="170"/>
    </row>
    <row r="12" spans="2:27" ht="16.5" thickBot="1" x14ac:dyDescent="0.3">
      <c r="B12" s="174"/>
      <c r="C12" s="306"/>
      <c r="D12" s="309"/>
      <c r="E12" s="335" t="s">
        <v>9</v>
      </c>
      <c r="F12" s="336"/>
      <c r="G12" s="336" t="s">
        <v>9</v>
      </c>
      <c r="H12" s="337"/>
      <c r="I12" s="335" t="s">
        <v>9</v>
      </c>
      <c r="J12" s="336"/>
      <c r="K12" s="336" t="s">
        <v>9</v>
      </c>
      <c r="L12" s="337"/>
      <c r="M12" s="132" t="s">
        <v>10</v>
      </c>
      <c r="N12" s="133" t="s">
        <v>10</v>
      </c>
      <c r="O12" s="133" t="s">
        <v>58</v>
      </c>
      <c r="P12" s="312"/>
      <c r="Q12" s="312"/>
      <c r="R12" s="101">
        <f>G7</f>
        <v>0</v>
      </c>
      <c r="S12" s="106"/>
      <c r="T12" s="330"/>
      <c r="U12" s="332"/>
      <c r="V12" s="106"/>
      <c r="W12" s="108"/>
      <c r="X12" s="106"/>
      <c r="Y12" s="106"/>
      <c r="Z12" s="107"/>
      <c r="AA12" s="170"/>
    </row>
    <row r="13" spans="2:27" ht="15.75" customHeight="1" x14ac:dyDescent="0.25">
      <c r="B13" s="174"/>
      <c r="C13" s="134"/>
      <c r="D13" s="135"/>
      <c r="E13" s="136" t="s">
        <v>11</v>
      </c>
      <c r="F13" s="137" t="s">
        <v>12</v>
      </c>
      <c r="G13" s="138" t="s">
        <v>11</v>
      </c>
      <c r="H13" s="139" t="s">
        <v>12</v>
      </c>
      <c r="I13" s="136" t="s">
        <v>11</v>
      </c>
      <c r="J13" s="137" t="s">
        <v>12</v>
      </c>
      <c r="K13" s="138" t="s">
        <v>11</v>
      </c>
      <c r="L13" s="139" t="s">
        <v>12</v>
      </c>
      <c r="M13" s="131"/>
      <c r="N13" s="99"/>
      <c r="O13" s="100"/>
      <c r="P13" s="100"/>
      <c r="Q13" s="100"/>
      <c r="R13" s="100"/>
      <c r="S13" s="106"/>
      <c r="T13" s="349" t="s">
        <v>94</v>
      </c>
      <c r="U13" s="350"/>
      <c r="V13" s="106"/>
      <c r="W13" s="108"/>
      <c r="X13" s="106"/>
      <c r="Y13" s="106"/>
      <c r="Z13" s="107"/>
      <c r="AA13" s="170"/>
    </row>
    <row r="14" spans="2:27" x14ac:dyDescent="0.25">
      <c r="B14" s="174"/>
      <c r="C14" s="140" t="s">
        <v>29</v>
      </c>
      <c r="D14" s="141"/>
      <c r="E14" s="142"/>
      <c r="F14" s="143"/>
      <c r="G14" s="144"/>
      <c r="H14" s="145"/>
      <c r="I14" s="142"/>
      <c r="J14" s="143"/>
      <c r="K14" s="146"/>
      <c r="L14" s="145"/>
      <c r="M14" s="147"/>
      <c r="N14" s="148"/>
      <c r="O14" s="148"/>
      <c r="P14" s="148"/>
      <c r="Q14" s="148"/>
      <c r="R14" s="148"/>
      <c r="S14" s="27"/>
      <c r="T14" s="351"/>
      <c r="U14" s="352"/>
      <c r="V14" s="106"/>
      <c r="W14" s="108"/>
      <c r="X14" s="106"/>
      <c r="Y14" s="106"/>
      <c r="Z14" s="107"/>
      <c r="AA14" s="170"/>
    </row>
    <row r="15" spans="2:27" ht="16.5" thickBot="1" x14ac:dyDescent="0.3">
      <c r="B15" s="174"/>
      <c r="C15" s="4" t="s">
        <v>35</v>
      </c>
      <c r="D15" s="5" t="s">
        <v>36</v>
      </c>
      <c r="E15" s="6">
        <v>8</v>
      </c>
      <c r="F15" s="7">
        <v>30</v>
      </c>
      <c r="G15" s="8"/>
      <c r="H15" s="9"/>
      <c r="I15" s="6"/>
      <c r="J15" s="7"/>
      <c r="K15" s="10">
        <v>17</v>
      </c>
      <c r="L15" s="11">
        <v>0</v>
      </c>
      <c r="M15" s="12">
        <v>8.5</v>
      </c>
      <c r="N15" s="13">
        <v>0.5</v>
      </c>
      <c r="O15" s="13">
        <v>8</v>
      </c>
      <c r="P15" s="35"/>
      <c r="Q15" s="14"/>
      <c r="R15" s="36">
        <f>SUM(O15-7.5)</f>
        <v>0.5</v>
      </c>
      <c r="S15" s="15"/>
      <c r="T15" s="16">
        <v>0.5</v>
      </c>
      <c r="U15" s="17"/>
      <c r="V15" s="106"/>
      <c r="W15" s="105"/>
      <c r="X15" s="106"/>
      <c r="Y15" s="106"/>
      <c r="Z15" s="107"/>
      <c r="AA15" s="170"/>
    </row>
    <row r="16" spans="2:27" ht="16.899999999999999" customHeight="1" x14ac:dyDescent="0.25">
      <c r="B16" s="174"/>
      <c r="C16" s="246"/>
      <c r="D16" s="150"/>
      <c r="E16" s="153"/>
      <c r="F16" s="154"/>
      <c r="G16" s="155"/>
      <c r="H16" s="156"/>
      <c r="I16" s="153"/>
      <c r="J16" s="154"/>
      <c r="K16" s="157"/>
      <c r="L16" s="158"/>
      <c r="M16" s="159"/>
      <c r="N16" s="86"/>
      <c r="O16" s="159"/>
      <c r="P16" s="87"/>
      <c r="Q16" s="87"/>
      <c r="R16" s="86"/>
      <c r="S16" s="160"/>
      <c r="T16" s="90"/>
      <c r="U16" s="91"/>
      <c r="V16" s="106"/>
      <c r="W16" s="105" t="s">
        <v>13</v>
      </c>
      <c r="X16" s="106" t="s">
        <v>27</v>
      </c>
      <c r="Y16" s="106"/>
      <c r="Z16" s="107"/>
      <c r="AA16" s="170"/>
    </row>
    <row r="17" spans="2:27" ht="16.899999999999999" customHeight="1" x14ac:dyDescent="0.25">
      <c r="B17" s="174"/>
      <c r="C17" s="235">
        <f>D17</f>
        <v>44039</v>
      </c>
      <c r="D17" s="202">
        <v>44039</v>
      </c>
      <c r="E17" s="20"/>
      <c r="F17" s="21"/>
      <c r="G17" s="22"/>
      <c r="H17" s="23"/>
      <c r="I17" s="20"/>
      <c r="J17" s="21"/>
      <c r="K17" s="24"/>
      <c r="L17" s="25"/>
      <c r="M17" s="42">
        <f>((TIME(G17,H17,0)-TIME(E17,F17,0))+(TIME(K17,L17,0)-TIME(I17,J17,0)))*24</f>
        <v>0</v>
      </c>
      <c r="N17" s="26"/>
      <c r="O17" s="42">
        <f>SUM(M17-N17)</f>
        <v>0</v>
      </c>
      <c r="P17" s="26"/>
      <c r="Q17" s="26"/>
      <c r="R17" s="197" t="str">
        <f t="shared" ref="R17:R23" si="0">IF(P17="TOIL", "Use TOIL column  →         ", IF(P17="F", "Use Flexi column →         ", IF(P17="UP", "Leave blank                      ",  "")))</f>
        <v/>
      </c>
      <c r="T17" s="92"/>
      <c r="U17" s="93"/>
      <c r="V17" s="106"/>
      <c r="W17" s="105" t="s">
        <v>14</v>
      </c>
      <c r="X17" s="106" t="s">
        <v>15</v>
      </c>
      <c r="Y17" s="106"/>
      <c r="Z17" s="107"/>
      <c r="AA17" s="170"/>
    </row>
    <row r="18" spans="2:27" ht="16.899999999999999" customHeight="1" x14ac:dyDescent="0.25">
      <c r="B18" s="174"/>
      <c r="C18" s="235">
        <f>C17+1</f>
        <v>44040</v>
      </c>
      <c r="D18" s="19" t="s">
        <v>46</v>
      </c>
      <c r="E18" s="280"/>
      <c r="F18" s="281"/>
      <c r="G18" s="282"/>
      <c r="H18" s="283"/>
      <c r="I18" s="280"/>
      <c r="J18" s="281"/>
      <c r="K18" s="284"/>
      <c r="L18" s="285"/>
      <c r="M18" s="42">
        <f t="shared" ref="M18:M23" si="1">((TIME(G18,H18,0)-TIME(E18,F18,0))+(TIME(K18,L18,0)-TIME(I18,J18,0)))*24</f>
        <v>0</v>
      </c>
      <c r="N18" s="26"/>
      <c r="O18" s="42">
        <f t="shared" ref="O18:O23" si="2">SUM(M18-N18)</f>
        <v>0</v>
      </c>
      <c r="P18" s="26"/>
      <c r="Q18" s="26"/>
      <c r="R18" s="197" t="str">
        <f t="shared" si="0"/>
        <v/>
      </c>
      <c r="T18" s="92"/>
      <c r="U18" s="93"/>
      <c r="V18" s="106"/>
      <c r="W18" s="105" t="s">
        <v>16</v>
      </c>
      <c r="X18" s="106" t="s">
        <v>37</v>
      </c>
      <c r="Y18" s="106"/>
      <c r="Z18" s="107"/>
      <c r="AA18" s="170"/>
    </row>
    <row r="19" spans="2:27" ht="16.899999999999999" customHeight="1" x14ac:dyDescent="0.25">
      <c r="B19" s="174"/>
      <c r="C19" s="235">
        <f t="shared" ref="C19:C23" si="3">C18+1</f>
        <v>44041</v>
      </c>
      <c r="D19" s="19" t="s">
        <v>47</v>
      </c>
      <c r="E19" s="280"/>
      <c r="F19" s="281"/>
      <c r="G19" s="282"/>
      <c r="H19" s="283"/>
      <c r="I19" s="280"/>
      <c r="J19" s="281"/>
      <c r="K19" s="284"/>
      <c r="L19" s="285"/>
      <c r="M19" s="42">
        <f t="shared" si="1"/>
        <v>0</v>
      </c>
      <c r="N19" s="26"/>
      <c r="O19" s="42">
        <f t="shared" si="2"/>
        <v>0</v>
      </c>
      <c r="P19" s="26"/>
      <c r="Q19" s="26"/>
      <c r="R19" s="197" t="str">
        <f t="shared" si="0"/>
        <v/>
      </c>
      <c r="T19" s="92"/>
      <c r="U19" s="93"/>
      <c r="V19" s="106"/>
      <c r="W19" s="105" t="s">
        <v>17</v>
      </c>
      <c r="X19" s="106" t="s">
        <v>28</v>
      </c>
      <c r="Y19" s="106"/>
      <c r="Z19" s="107"/>
      <c r="AA19" s="170"/>
    </row>
    <row r="20" spans="2:27" ht="16.899999999999999" customHeight="1" x14ac:dyDescent="0.25">
      <c r="B20" s="174"/>
      <c r="C20" s="235">
        <f t="shared" si="3"/>
        <v>44042</v>
      </c>
      <c r="D20" s="19" t="s">
        <v>48</v>
      </c>
      <c r="E20" s="280"/>
      <c r="F20" s="281"/>
      <c r="G20" s="282"/>
      <c r="H20" s="283"/>
      <c r="I20" s="280"/>
      <c r="J20" s="281"/>
      <c r="K20" s="284"/>
      <c r="L20" s="285"/>
      <c r="M20" s="42">
        <f t="shared" si="1"/>
        <v>0</v>
      </c>
      <c r="N20" s="26"/>
      <c r="O20" s="42">
        <f t="shared" si="2"/>
        <v>0</v>
      </c>
      <c r="P20" s="26"/>
      <c r="Q20" s="26"/>
      <c r="R20" s="197" t="str">
        <f t="shared" si="0"/>
        <v/>
      </c>
      <c r="T20" s="92"/>
      <c r="U20" s="93"/>
      <c r="V20" s="106"/>
      <c r="W20" s="105" t="s">
        <v>18</v>
      </c>
      <c r="X20" s="106" t="s">
        <v>19</v>
      </c>
      <c r="Y20" s="106"/>
      <c r="Z20" s="107"/>
      <c r="AA20" s="170"/>
    </row>
    <row r="21" spans="2:27" ht="16.899999999999999" customHeight="1" x14ac:dyDescent="0.25">
      <c r="B21" s="174"/>
      <c r="C21" s="235">
        <f t="shared" si="3"/>
        <v>44043</v>
      </c>
      <c r="D21" s="19" t="s">
        <v>42</v>
      </c>
      <c r="E21" s="280"/>
      <c r="F21" s="281"/>
      <c r="G21" s="282"/>
      <c r="H21" s="283"/>
      <c r="I21" s="280"/>
      <c r="J21" s="281"/>
      <c r="K21" s="284"/>
      <c r="L21" s="285"/>
      <c r="M21" s="42">
        <f t="shared" si="1"/>
        <v>0</v>
      </c>
      <c r="N21" s="26"/>
      <c r="O21" s="42">
        <f t="shared" si="2"/>
        <v>0</v>
      </c>
      <c r="P21" s="26"/>
      <c r="Q21" s="26"/>
      <c r="R21" s="197" t="str">
        <f t="shared" si="0"/>
        <v/>
      </c>
      <c r="T21" s="92"/>
      <c r="U21" s="93"/>
      <c r="V21" s="106"/>
      <c r="W21" s="105" t="s">
        <v>20</v>
      </c>
      <c r="X21" s="106" t="s">
        <v>21</v>
      </c>
      <c r="Y21" s="106"/>
      <c r="Z21" s="107"/>
      <c r="AA21" s="170"/>
    </row>
    <row r="22" spans="2:27" ht="16.899999999999999" customHeight="1" x14ac:dyDescent="0.25">
      <c r="B22" s="174"/>
      <c r="C22" s="235">
        <f t="shared" si="3"/>
        <v>44044</v>
      </c>
      <c r="D22" s="19" t="s">
        <v>43</v>
      </c>
      <c r="E22" s="20"/>
      <c r="F22" s="21"/>
      <c r="G22" s="22"/>
      <c r="H22" s="23"/>
      <c r="I22" s="20"/>
      <c r="J22" s="21"/>
      <c r="K22" s="24"/>
      <c r="L22" s="25"/>
      <c r="M22" s="42">
        <f t="shared" si="1"/>
        <v>0</v>
      </c>
      <c r="N22" s="26"/>
      <c r="O22" s="42">
        <f t="shared" si="2"/>
        <v>0</v>
      </c>
      <c r="P22" s="26"/>
      <c r="Q22" s="26"/>
      <c r="R22" s="197" t="str">
        <f t="shared" si="0"/>
        <v/>
      </c>
      <c r="T22" s="92"/>
      <c r="U22" s="93"/>
      <c r="V22" s="106"/>
      <c r="W22" s="105" t="s">
        <v>22</v>
      </c>
      <c r="X22" s="106" t="s">
        <v>23</v>
      </c>
      <c r="Y22" s="106"/>
      <c r="Z22" s="107"/>
      <c r="AA22" s="170"/>
    </row>
    <row r="23" spans="2:27" ht="16.899999999999999" customHeight="1" x14ac:dyDescent="0.25">
      <c r="B23" s="174"/>
      <c r="C23" s="235">
        <f t="shared" si="3"/>
        <v>44045</v>
      </c>
      <c r="D23" s="19" t="s">
        <v>44</v>
      </c>
      <c r="E23" s="20"/>
      <c r="F23" s="21"/>
      <c r="G23" s="22"/>
      <c r="H23" s="23"/>
      <c r="I23" s="20"/>
      <c r="J23" s="21"/>
      <c r="K23" s="24"/>
      <c r="L23" s="25"/>
      <c r="M23" s="42">
        <f t="shared" si="1"/>
        <v>0</v>
      </c>
      <c r="N23" s="26"/>
      <c r="O23" s="42">
        <f t="shared" si="2"/>
        <v>0</v>
      </c>
      <c r="P23" s="26"/>
      <c r="Q23" s="26"/>
      <c r="R23" s="197" t="str">
        <f t="shared" si="0"/>
        <v/>
      </c>
      <c r="T23" s="92"/>
      <c r="U23" s="93"/>
      <c r="V23" s="106"/>
      <c r="W23" s="105" t="s">
        <v>24</v>
      </c>
      <c r="X23" s="106" t="s">
        <v>33</v>
      </c>
      <c r="Y23" s="106"/>
      <c r="Z23" s="107"/>
      <c r="AA23" s="170"/>
    </row>
    <row r="24" spans="2:27" s="28" customFormat="1" ht="16.899999999999999" customHeight="1" x14ac:dyDescent="0.25">
      <c r="B24" s="187"/>
      <c r="C24" s="236"/>
      <c r="D24" s="39" t="s">
        <v>50</v>
      </c>
      <c r="E24" s="55"/>
      <c r="F24" s="56"/>
      <c r="G24" s="57"/>
      <c r="H24" s="58"/>
      <c r="I24" s="55"/>
      <c r="J24" s="56"/>
      <c r="K24" s="59"/>
      <c r="L24" s="60"/>
      <c r="M24" s="161"/>
      <c r="N24" s="45"/>
      <c r="O24" s="40">
        <f>SUM(O17:O23)</f>
        <v>0</v>
      </c>
      <c r="P24" s="61"/>
      <c r="Q24" s="40">
        <f>SUM(Q17:Q23)</f>
        <v>0</v>
      </c>
      <c r="R24" s="40">
        <f>SUM(O24-G$7)+Q24</f>
        <v>0</v>
      </c>
      <c r="S24" s="62"/>
      <c r="T24" s="88"/>
      <c r="U24" s="89"/>
      <c r="V24" s="113"/>
      <c r="W24" s="105" t="s">
        <v>55</v>
      </c>
      <c r="X24" s="106" t="s">
        <v>53</v>
      </c>
      <c r="Y24" s="106"/>
      <c r="Z24" s="107"/>
      <c r="AA24" s="175"/>
    </row>
    <row r="25" spans="2:27" ht="16.899999999999999" customHeight="1" x14ac:dyDescent="0.25">
      <c r="B25" s="174"/>
      <c r="C25" s="235"/>
      <c r="D25" s="19"/>
      <c r="E25" s="63"/>
      <c r="F25" s="64"/>
      <c r="G25" s="65"/>
      <c r="H25" s="66"/>
      <c r="I25" s="63"/>
      <c r="J25" s="64"/>
      <c r="K25" s="67"/>
      <c r="L25" s="68"/>
      <c r="M25" s="42"/>
      <c r="N25" s="41"/>
      <c r="O25" s="42"/>
      <c r="P25" s="69"/>
      <c r="Q25" s="69"/>
      <c r="R25" s="41"/>
      <c r="S25" s="27"/>
      <c r="T25" s="94"/>
      <c r="U25" s="95"/>
      <c r="V25" s="106"/>
      <c r="W25" s="105" t="s">
        <v>62</v>
      </c>
      <c r="X25" s="106" t="s">
        <v>49</v>
      </c>
      <c r="Y25" s="113"/>
      <c r="Z25" s="115"/>
      <c r="AA25" s="170"/>
    </row>
    <row r="26" spans="2:27" ht="16.899999999999999" customHeight="1" thickBot="1" x14ac:dyDescent="0.3">
      <c r="B26" s="174"/>
      <c r="C26" s="235">
        <f>C23+1</f>
        <v>44046</v>
      </c>
      <c r="D26" s="19" t="s">
        <v>45</v>
      </c>
      <c r="E26" s="280"/>
      <c r="F26" s="281"/>
      <c r="G26" s="282"/>
      <c r="H26" s="283"/>
      <c r="I26" s="280"/>
      <c r="J26" s="281"/>
      <c r="K26" s="284"/>
      <c r="L26" s="285"/>
      <c r="M26" s="42">
        <f t="shared" ref="M26:M32" si="4">((TIME(G26,H26,0)-TIME(E26,F26,0))+(TIME(K26,L26,0)-TIME(I26,J26,0)))*24</f>
        <v>0</v>
      </c>
      <c r="N26" s="286"/>
      <c r="O26" s="42">
        <f t="shared" ref="O26:O31" si="5">SUM(M26-N26)</f>
        <v>0</v>
      </c>
      <c r="P26" s="26"/>
      <c r="Q26" s="26"/>
      <c r="R26" s="197" t="str">
        <f t="shared" ref="R26:R32" si="6">IF(P26="TOIL", "Use TOIL column  →         ", IF(P26="F", "Use Flexi column →         ", IF(P26="UP", "Leave blank                      ",  "")))</f>
        <v/>
      </c>
      <c r="T26" s="92"/>
      <c r="U26" s="93"/>
      <c r="V26" s="106"/>
      <c r="W26" s="122"/>
      <c r="X26" s="120"/>
      <c r="Y26" s="120"/>
      <c r="Z26" s="121"/>
      <c r="AA26" s="170"/>
    </row>
    <row r="27" spans="2:27" ht="16.899999999999999" customHeight="1" thickBot="1" x14ac:dyDescent="0.3">
      <c r="B27" s="174"/>
      <c r="C27" s="235">
        <f>C26+1</f>
        <v>44047</v>
      </c>
      <c r="D27" s="19" t="s">
        <v>46</v>
      </c>
      <c r="E27" s="280"/>
      <c r="F27" s="281"/>
      <c r="G27" s="282"/>
      <c r="H27" s="283"/>
      <c r="I27" s="280"/>
      <c r="J27" s="281"/>
      <c r="K27" s="284"/>
      <c r="L27" s="285"/>
      <c r="M27" s="42">
        <f t="shared" si="4"/>
        <v>0</v>
      </c>
      <c r="N27" s="286"/>
      <c r="O27" s="42">
        <f t="shared" si="5"/>
        <v>0</v>
      </c>
      <c r="P27" s="26"/>
      <c r="Q27" s="26"/>
      <c r="R27" s="197" t="str">
        <f t="shared" si="6"/>
        <v/>
      </c>
      <c r="T27" s="92"/>
      <c r="U27" s="93"/>
      <c r="V27" s="106"/>
      <c r="W27" s="106"/>
      <c r="X27" s="106"/>
      <c r="Y27" s="106"/>
      <c r="Z27" s="106"/>
      <c r="AA27" s="170"/>
    </row>
    <row r="28" spans="2:27" ht="16.899999999999999" customHeight="1" x14ac:dyDescent="0.25">
      <c r="B28" s="174"/>
      <c r="C28" s="235">
        <f t="shared" ref="C28:C32" si="7">C27+1</f>
        <v>44048</v>
      </c>
      <c r="D28" s="19" t="s">
        <v>47</v>
      </c>
      <c r="E28" s="280"/>
      <c r="F28" s="281"/>
      <c r="G28" s="282"/>
      <c r="H28" s="283"/>
      <c r="I28" s="280"/>
      <c r="J28" s="281"/>
      <c r="K28" s="284"/>
      <c r="L28" s="285"/>
      <c r="M28" s="42">
        <f t="shared" si="4"/>
        <v>0</v>
      </c>
      <c r="N28" s="286"/>
      <c r="O28" s="42">
        <f t="shared" si="5"/>
        <v>0</v>
      </c>
      <c r="P28" s="26"/>
      <c r="Q28" s="26"/>
      <c r="R28" s="197" t="str">
        <f t="shared" si="6"/>
        <v/>
      </c>
      <c r="T28" s="92"/>
      <c r="U28" s="93"/>
      <c r="V28" s="106"/>
      <c r="W28" s="102"/>
      <c r="X28" s="103"/>
      <c r="Y28" s="103"/>
      <c r="Z28" s="104"/>
      <c r="AA28" s="170"/>
    </row>
    <row r="29" spans="2:27" ht="16.899999999999999" customHeight="1" x14ac:dyDescent="0.25">
      <c r="B29" s="174"/>
      <c r="C29" s="235">
        <f t="shared" si="7"/>
        <v>44049</v>
      </c>
      <c r="D29" s="19" t="s">
        <v>48</v>
      </c>
      <c r="E29" s="280"/>
      <c r="F29" s="281"/>
      <c r="G29" s="282"/>
      <c r="H29" s="283"/>
      <c r="I29" s="280"/>
      <c r="J29" s="281"/>
      <c r="K29" s="284"/>
      <c r="L29" s="285"/>
      <c r="M29" s="42">
        <f t="shared" si="4"/>
        <v>0</v>
      </c>
      <c r="N29" s="286"/>
      <c r="O29" s="42">
        <f t="shared" si="5"/>
        <v>0</v>
      </c>
      <c r="P29" s="26"/>
      <c r="Q29" s="26"/>
      <c r="R29" s="197" t="str">
        <f t="shared" si="6"/>
        <v/>
      </c>
      <c r="T29" s="92"/>
      <c r="U29" s="93"/>
      <c r="V29" s="106"/>
      <c r="W29" s="105"/>
      <c r="X29" s="106"/>
      <c r="Y29" s="106"/>
      <c r="Z29" s="107"/>
      <c r="AA29" s="170"/>
    </row>
    <row r="30" spans="2:27" ht="16.899999999999999" customHeight="1" x14ac:dyDescent="0.25">
      <c r="B30" s="174"/>
      <c r="C30" s="235">
        <f t="shared" si="7"/>
        <v>44050</v>
      </c>
      <c r="D30" s="19" t="s">
        <v>42</v>
      </c>
      <c r="E30" s="280"/>
      <c r="F30" s="281"/>
      <c r="G30" s="282"/>
      <c r="H30" s="283"/>
      <c r="I30" s="280"/>
      <c r="J30" s="281"/>
      <c r="K30" s="284"/>
      <c r="L30" s="285"/>
      <c r="M30" s="42">
        <f t="shared" si="4"/>
        <v>0</v>
      </c>
      <c r="N30" s="286"/>
      <c r="O30" s="42">
        <f t="shared" si="5"/>
        <v>0</v>
      </c>
      <c r="P30" s="26"/>
      <c r="Q30" s="26"/>
      <c r="R30" s="197" t="str">
        <f t="shared" si="6"/>
        <v/>
      </c>
      <c r="T30" s="92"/>
      <c r="U30" s="93"/>
      <c r="V30" s="106"/>
      <c r="W30" s="108"/>
      <c r="X30" s="106"/>
      <c r="Y30" s="106"/>
      <c r="Z30" s="107"/>
      <c r="AA30" s="170"/>
    </row>
    <row r="31" spans="2:27" ht="16.899999999999999" customHeight="1" x14ac:dyDescent="0.25">
      <c r="B31" s="174"/>
      <c r="C31" s="235">
        <f t="shared" si="7"/>
        <v>44051</v>
      </c>
      <c r="D31" s="19" t="s">
        <v>43</v>
      </c>
      <c r="E31" s="20"/>
      <c r="F31" s="21"/>
      <c r="G31" s="22"/>
      <c r="H31" s="23"/>
      <c r="I31" s="20"/>
      <c r="J31" s="21"/>
      <c r="K31" s="24"/>
      <c r="L31" s="25"/>
      <c r="M31" s="42">
        <f t="shared" si="4"/>
        <v>0</v>
      </c>
      <c r="N31" s="26"/>
      <c r="O31" s="42">
        <f t="shared" si="5"/>
        <v>0</v>
      </c>
      <c r="P31" s="26"/>
      <c r="Q31" s="26"/>
      <c r="R31" s="197" t="str">
        <f t="shared" si="6"/>
        <v/>
      </c>
      <c r="T31" s="92"/>
      <c r="U31" s="93"/>
      <c r="V31" s="106"/>
      <c r="W31" s="109" t="s">
        <v>38</v>
      </c>
      <c r="X31" s="110"/>
      <c r="Y31" s="111"/>
      <c r="Z31" s="107"/>
      <c r="AA31" s="170"/>
    </row>
    <row r="32" spans="2:27" ht="16.899999999999999" customHeight="1" x14ac:dyDescent="0.25">
      <c r="B32" s="174"/>
      <c r="C32" s="235">
        <f t="shared" si="7"/>
        <v>44052</v>
      </c>
      <c r="D32" s="19" t="s">
        <v>44</v>
      </c>
      <c r="E32" s="20"/>
      <c r="F32" s="21"/>
      <c r="G32" s="22"/>
      <c r="H32" s="23"/>
      <c r="I32" s="20"/>
      <c r="J32" s="21"/>
      <c r="K32" s="24"/>
      <c r="L32" s="25"/>
      <c r="M32" s="42">
        <f t="shared" si="4"/>
        <v>0</v>
      </c>
      <c r="N32" s="26"/>
      <c r="O32" s="42">
        <f>M32</f>
        <v>0</v>
      </c>
      <c r="P32" s="26"/>
      <c r="Q32" s="26"/>
      <c r="R32" s="197" t="str">
        <f t="shared" si="6"/>
        <v/>
      </c>
      <c r="T32" s="92"/>
      <c r="U32" s="93"/>
      <c r="V32" s="106"/>
      <c r="W32" s="109" t="s">
        <v>25</v>
      </c>
      <c r="X32" s="110"/>
      <c r="Y32" s="111"/>
      <c r="Z32" s="107"/>
      <c r="AA32" s="170"/>
    </row>
    <row r="33" spans="2:27" s="28" customFormat="1" ht="16.899999999999999" customHeight="1" thickBot="1" x14ac:dyDescent="0.3">
      <c r="B33" s="187"/>
      <c r="C33" s="236"/>
      <c r="D33" s="39" t="s">
        <v>50</v>
      </c>
      <c r="E33" s="55"/>
      <c r="F33" s="56"/>
      <c r="G33" s="57"/>
      <c r="H33" s="58"/>
      <c r="I33" s="55"/>
      <c r="J33" s="56"/>
      <c r="K33" s="59"/>
      <c r="L33" s="60"/>
      <c r="M33" s="161"/>
      <c r="N33" s="45"/>
      <c r="O33" s="40">
        <f>SUM(O26:O32)</f>
        <v>0</v>
      </c>
      <c r="P33" s="70"/>
      <c r="Q33" s="40">
        <f>SUM(Q26:Q32)</f>
        <v>0</v>
      </c>
      <c r="R33" s="40">
        <f>SUM(O33-G$7)+Q33</f>
        <v>0</v>
      </c>
      <c r="S33" s="62"/>
      <c r="T33" s="88"/>
      <c r="U33" s="89"/>
      <c r="V33" s="113"/>
      <c r="W33" s="112"/>
      <c r="X33" s="113"/>
      <c r="Y33" s="114"/>
      <c r="Z33" s="115"/>
      <c r="AA33" s="175"/>
    </row>
    <row r="34" spans="2:27" ht="16.899999999999999" customHeight="1" x14ac:dyDescent="0.25">
      <c r="B34" s="174"/>
      <c r="C34" s="235"/>
      <c r="D34" s="19"/>
      <c r="E34" s="63"/>
      <c r="F34" s="64"/>
      <c r="G34" s="65"/>
      <c r="H34" s="66"/>
      <c r="I34" s="63"/>
      <c r="J34" s="64"/>
      <c r="K34" s="67"/>
      <c r="L34" s="68"/>
      <c r="M34" s="42"/>
      <c r="N34" s="41"/>
      <c r="O34" s="42"/>
      <c r="P34" s="71"/>
      <c r="Q34" s="71"/>
      <c r="R34" s="41"/>
      <c r="S34" s="27"/>
      <c r="T34" s="96"/>
      <c r="U34" s="95"/>
      <c r="V34" s="106"/>
      <c r="W34" s="108"/>
      <c r="X34" s="116" t="s">
        <v>84</v>
      </c>
      <c r="Y34" s="353"/>
      <c r="Z34" s="354"/>
      <c r="AA34" s="170"/>
    </row>
    <row r="35" spans="2:27" ht="16.899999999999999" customHeight="1" thickBot="1" x14ac:dyDescent="0.3">
      <c r="B35" s="174"/>
      <c r="C35" s="235">
        <f>C32+1</f>
        <v>44053</v>
      </c>
      <c r="D35" s="19" t="s">
        <v>45</v>
      </c>
      <c r="E35" s="280"/>
      <c r="F35" s="281"/>
      <c r="G35" s="282"/>
      <c r="H35" s="283"/>
      <c r="I35" s="280"/>
      <c r="J35" s="281"/>
      <c r="K35" s="284"/>
      <c r="L35" s="285"/>
      <c r="M35" s="42">
        <f t="shared" ref="M35:M41" si="8">((TIME(G35,H35,0)-TIME(E35,F35,0))+(TIME(K35,L35,0)-TIME(I35,J35,0)))*24</f>
        <v>0</v>
      </c>
      <c r="N35" s="286"/>
      <c r="O35" s="42">
        <f t="shared" ref="O35:O41" si="9">SUM(M35-N35)</f>
        <v>0</v>
      </c>
      <c r="P35" s="26"/>
      <c r="Q35" s="26"/>
      <c r="R35" s="197" t="str">
        <f t="shared" ref="R35:R41" si="10">IF(P35="TOIL", "Use TOIL column  →         ", IF(P35="F", "Use Flexi column →         ", IF(P35="UP", "Leave blank                      ",  "")))</f>
        <v/>
      </c>
      <c r="T35" s="92"/>
      <c r="U35" s="93"/>
      <c r="V35" s="106"/>
      <c r="W35" s="109"/>
      <c r="X35" s="117" t="s">
        <v>85</v>
      </c>
      <c r="Y35" s="355"/>
      <c r="Z35" s="356"/>
      <c r="AA35" s="170"/>
    </row>
    <row r="36" spans="2:27" ht="16.899999999999999" customHeight="1" thickBot="1" x14ac:dyDescent="0.3">
      <c r="B36" s="174"/>
      <c r="C36" s="235">
        <f>C35+1</f>
        <v>44054</v>
      </c>
      <c r="D36" s="19" t="s">
        <v>46</v>
      </c>
      <c r="E36" s="280"/>
      <c r="F36" s="281"/>
      <c r="G36" s="282"/>
      <c r="H36" s="283"/>
      <c r="I36" s="280"/>
      <c r="J36" s="281"/>
      <c r="K36" s="284"/>
      <c r="L36" s="285"/>
      <c r="M36" s="42">
        <f t="shared" si="8"/>
        <v>0</v>
      </c>
      <c r="N36" s="286"/>
      <c r="O36" s="42">
        <f t="shared" si="9"/>
        <v>0</v>
      </c>
      <c r="P36" s="26"/>
      <c r="Q36" s="26"/>
      <c r="R36" s="197" t="str">
        <f t="shared" si="10"/>
        <v/>
      </c>
      <c r="T36" s="92"/>
      <c r="U36" s="93"/>
      <c r="V36" s="106"/>
      <c r="W36" s="108"/>
      <c r="X36" s="106"/>
      <c r="Y36" s="111"/>
      <c r="Z36" s="107"/>
      <c r="AA36" s="170"/>
    </row>
    <row r="37" spans="2:27" ht="16.899999999999999" customHeight="1" x14ac:dyDescent="0.25">
      <c r="B37" s="174"/>
      <c r="C37" s="235">
        <f t="shared" ref="C37:C41" si="11">C36+1</f>
        <v>44055</v>
      </c>
      <c r="D37" s="19" t="s">
        <v>47</v>
      </c>
      <c r="E37" s="280"/>
      <c r="F37" s="281"/>
      <c r="G37" s="282"/>
      <c r="H37" s="283"/>
      <c r="I37" s="280"/>
      <c r="J37" s="281"/>
      <c r="K37" s="284"/>
      <c r="L37" s="285"/>
      <c r="M37" s="42">
        <f t="shared" si="8"/>
        <v>0</v>
      </c>
      <c r="N37" s="286"/>
      <c r="O37" s="42">
        <f t="shared" si="9"/>
        <v>0</v>
      </c>
      <c r="P37" s="26"/>
      <c r="Q37" s="26"/>
      <c r="R37" s="197" t="str">
        <f t="shared" si="10"/>
        <v/>
      </c>
      <c r="T37" s="92"/>
      <c r="U37" s="93"/>
      <c r="V37" s="106"/>
      <c r="W37" s="109"/>
      <c r="X37" s="116" t="s">
        <v>86</v>
      </c>
      <c r="Y37" s="345"/>
      <c r="Z37" s="346"/>
      <c r="AA37" s="170"/>
    </row>
    <row r="38" spans="2:27" ht="16.899999999999999" customHeight="1" thickBot="1" x14ac:dyDescent="0.3">
      <c r="B38" s="174"/>
      <c r="C38" s="235">
        <f t="shared" si="11"/>
        <v>44056</v>
      </c>
      <c r="D38" s="19" t="s">
        <v>48</v>
      </c>
      <c r="E38" s="280"/>
      <c r="F38" s="281"/>
      <c r="G38" s="282"/>
      <c r="H38" s="283"/>
      <c r="I38" s="280"/>
      <c r="J38" s="281"/>
      <c r="K38" s="284"/>
      <c r="L38" s="285"/>
      <c r="M38" s="42">
        <f t="shared" si="8"/>
        <v>0</v>
      </c>
      <c r="N38" s="286"/>
      <c r="O38" s="42">
        <f t="shared" si="9"/>
        <v>0</v>
      </c>
      <c r="P38" s="26"/>
      <c r="Q38" s="26"/>
      <c r="R38" s="197" t="str">
        <f t="shared" si="10"/>
        <v/>
      </c>
      <c r="T38" s="92"/>
      <c r="U38" s="93"/>
      <c r="V38" s="106"/>
      <c r="W38" s="105"/>
      <c r="X38" s="106"/>
      <c r="Y38" s="347"/>
      <c r="Z38" s="348"/>
      <c r="AA38" s="170"/>
    </row>
    <row r="39" spans="2:27" ht="16.899999999999999" customHeight="1" x14ac:dyDescent="0.25">
      <c r="B39" s="174"/>
      <c r="C39" s="235">
        <f t="shared" si="11"/>
        <v>44057</v>
      </c>
      <c r="D39" s="19" t="s">
        <v>42</v>
      </c>
      <c r="E39" s="280"/>
      <c r="F39" s="281"/>
      <c r="G39" s="282"/>
      <c r="H39" s="283"/>
      <c r="I39" s="280"/>
      <c r="J39" s="281"/>
      <c r="K39" s="284"/>
      <c r="L39" s="285"/>
      <c r="M39" s="42">
        <f t="shared" si="8"/>
        <v>0</v>
      </c>
      <c r="N39" s="286"/>
      <c r="O39" s="42">
        <f t="shared" si="9"/>
        <v>0</v>
      </c>
      <c r="P39" s="26"/>
      <c r="Q39" s="26"/>
      <c r="R39" s="197" t="str">
        <f t="shared" si="10"/>
        <v/>
      </c>
      <c r="T39" s="92"/>
      <c r="U39" s="93"/>
      <c r="V39" s="106"/>
      <c r="W39" s="109"/>
      <c r="X39" s="106"/>
      <c r="Y39" s="111"/>
      <c r="Z39" s="104"/>
      <c r="AA39" s="170"/>
    </row>
    <row r="40" spans="2:27" ht="16.899999999999999" customHeight="1" x14ac:dyDescent="0.25">
      <c r="B40" s="174"/>
      <c r="C40" s="235">
        <f t="shared" si="11"/>
        <v>44058</v>
      </c>
      <c r="D40" s="19" t="s">
        <v>43</v>
      </c>
      <c r="E40" s="20"/>
      <c r="F40" s="21"/>
      <c r="G40" s="22"/>
      <c r="H40" s="23"/>
      <c r="I40" s="20"/>
      <c r="J40" s="21"/>
      <c r="K40" s="24"/>
      <c r="L40" s="25"/>
      <c r="M40" s="42">
        <f t="shared" si="8"/>
        <v>0</v>
      </c>
      <c r="N40" s="26"/>
      <c r="O40" s="42">
        <f t="shared" si="9"/>
        <v>0</v>
      </c>
      <c r="P40" s="26"/>
      <c r="Q40" s="26"/>
      <c r="R40" s="197" t="str">
        <f t="shared" si="10"/>
        <v/>
      </c>
      <c r="T40" s="92"/>
      <c r="U40" s="93"/>
      <c r="V40" s="106"/>
      <c r="W40" s="108"/>
      <c r="X40" s="106"/>
      <c r="Y40" s="106"/>
      <c r="Z40" s="107"/>
      <c r="AA40" s="170"/>
    </row>
    <row r="41" spans="2:27" ht="16.899999999999999" customHeight="1" thickBot="1" x14ac:dyDescent="0.3">
      <c r="B41" s="174"/>
      <c r="C41" s="235">
        <f t="shared" si="11"/>
        <v>44059</v>
      </c>
      <c r="D41" s="19" t="s">
        <v>44</v>
      </c>
      <c r="E41" s="20"/>
      <c r="F41" s="21"/>
      <c r="G41" s="22"/>
      <c r="H41" s="23"/>
      <c r="I41" s="20"/>
      <c r="J41" s="21"/>
      <c r="K41" s="24"/>
      <c r="L41" s="25"/>
      <c r="M41" s="42">
        <f t="shared" si="8"/>
        <v>0</v>
      </c>
      <c r="N41" s="26"/>
      <c r="O41" s="42">
        <f t="shared" si="9"/>
        <v>0</v>
      </c>
      <c r="P41" s="26"/>
      <c r="Q41" s="26"/>
      <c r="R41" s="197" t="str">
        <f t="shared" si="10"/>
        <v/>
      </c>
      <c r="T41" s="92"/>
      <c r="U41" s="93"/>
      <c r="V41" s="106"/>
      <c r="W41" s="108"/>
      <c r="X41" s="106"/>
      <c r="Y41" s="106"/>
      <c r="Z41" s="107"/>
      <c r="AA41" s="170"/>
    </row>
    <row r="42" spans="2:27" s="28" customFormat="1" ht="16.899999999999999" customHeight="1" x14ac:dyDescent="0.25">
      <c r="B42" s="187"/>
      <c r="C42" s="236"/>
      <c r="D42" s="39" t="s">
        <v>50</v>
      </c>
      <c r="E42" s="55"/>
      <c r="F42" s="56"/>
      <c r="G42" s="57"/>
      <c r="H42" s="58"/>
      <c r="I42" s="55"/>
      <c r="J42" s="56"/>
      <c r="K42" s="59"/>
      <c r="L42" s="60"/>
      <c r="M42" s="161"/>
      <c r="N42" s="45"/>
      <c r="O42" s="40">
        <f>SUM(O35:O41)</f>
        <v>0</v>
      </c>
      <c r="P42" s="70"/>
      <c r="Q42" s="40">
        <f>SUM(Q35:Q41)</f>
        <v>0</v>
      </c>
      <c r="R42" s="40">
        <f>SUM(O42-G$7)+Q42</f>
        <v>0</v>
      </c>
      <c r="S42" s="62"/>
      <c r="T42" s="88"/>
      <c r="U42" s="89"/>
      <c r="V42" s="113"/>
      <c r="W42" s="112"/>
      <c r="X42" s="116" t="s">
        <v>82</v>
      </c>
      <c r="Y42" s="357"/>
      <c r="Z42" s="358"/>
      <c r="AA42" s="175"/>
    </row>
    <row r="43" spans="2:27" ht="16.899999999999999" customHeight="1" thickBot="1" x14ac:dyDescent="0.3">
      <c r="B43" s="174"/>
      <c r="C43" s="235"/>
      <c r="D43" s="19"/>
      <c r="E43" s="63"/>
      <c r="F43" s="64"/>
      <c r="G43" s="65"/>
      <c r="H43" s="66"/>
      <c r="I43" s="63"/>
      <c r="J43" s="64"/>
      <c r="K43" s="67"/>
      <c r="L43" s="68"/>
      <c r="M43" s="42"/>
      <c r="N43" s="41"/>
      <c r="O43" s="42"/>
      <c r="P43" s="71"/>
      <c r="Q43" s="71"/>
      <c r="R43" s="41"/>
      <c r="S43" s="27"/>
      <c r="T43" s="96"/>
      <c r="U43" s="95"/>
      <c r="V43" s="106"/>
      <c r="W43" s="108"/>
      <c r="X43" s="118" t="s">
        <v>83</v>
      </c>
      <c r="Y43" s="359"/>
      <c r="Z43" s="360"/>
      <c r="AA43" s="170"/>
    </row>
    <row r="44" spans="2:27" ht="16.899999999999999" customHeight="1" thickBot="1" x14ac:dyDescent="0.3">
      <c r="B44" s="174"/>
      <c r="C44" s="235">
        <f>C41+1</f>
        <v>44060</v>
      </c>
      <c r="D44" s="19" t="s">
        <v>45</v>
      </c>
      <c r="E44" s="280"/>
      <c r="F44" s="281"/>
      <c r="G44" s="282"/>
      <c r="H44" s="283"/>
      <c r="I44" s="280"/>
      <c r="J44" s="281"/>
      <c r="K44" s="284"/>
      <c r="L44" s="285"/>
      <c r="M44" s="42">
        <f t="shared" ref="M44:M50" si="12">((TIME(G44,H44,0)-TIME(E44,F44,0))+(TIME(K44,L44,0)-TIME(I44,J44,0)))*24</f>
        <v>0</v>
      </c>
      <c r="N44" s="286"/>
      <c r="O44" s="42">
        <f t="shared" ref="O44:O50" si="13">SUM(M44-N44)</f>
        <v>0</v>
      </c>
      <c r="P44" s="26"/>
      <c r="Q44" s="26"/>
      <c r="R44" s="197" t="str">
        <f t="shared" ref="R44:R50" si="14">IF(P44="TOIL", "Use TOIL column  →         ", IF(P44="F", "Use Flexi column →         ", IF(P44="UP", "Leave blank                      ",  "")))</f>
        <v/>
      </c>
      <c r="T44" s="92"/>
      <c r="U44" s="93"/>
      <c r="V44" s="106"/>
      <c r="W44" s="108"/>
      <c r="X44" s="106"/>
      <c r="Y44" s="106"/>
      <c r="Z44" s="107"/>
      <c r="AA44" s="170"/>
    </row>
    <row r="45" spans="2:27" ht="16.899999999999999" customHeight="1" x14ac:dyDescent="0.25">
      <c r="B45" s="174"/>
      <c r="C45" s="235">
        <f>C44+1</f>
        <v>44061</v>
      </c>
      <c r="D45" s="19" t="s">
        <v>46</v>
      </c>
      <c r="E45" s="280"/>
      <c r="F45" s="281"/>
      <c r="G45" s="282"/>
      <c r="H45" s="283"/>
      <c r="I45" s="280"/>
      <c r="J45" s="281"/>
      <c r="K45" s="284"/>
      <c r="L45" s="285"/>
      <c r="M45" s="42">
        <f t="shared" si="12"/>
        <v>0</v>
      </c>
      <c r="N45" s="286"/>
      <c r="O45" s="42">
        <f t="shared" si="13"/>
        <v>0</v>
      </c>
      <c r="P45" s="26"/>
      <c r="Q45" s="26"/>
      <c r="R45" s="197" t="str">
        <f t="shared" si="14"/>
        <v/>
      </c>
      <c r="T45" s="92"/>
      <c r="U45" s="93"/>
      <c r="V45" s="106"/>
      <c r="W45" s="109"/>
      <c r="X45" s="116" t="s">
        <v>86</v>
      </c>
      <c r="Y45" s="345"/>
      <c r="Z45" s="346"/>
      <c r="AA45" s="170"/>
    </row>
    <row r="46" spans="2:27" ht="16.899999999999999" customHeight="1" thickBot="1" x14ac:dyDescent="0.3">
      <c r="B46" s="174"/>
      <c r="C46" s="235">
        <f t="shared" ref="C46:C50" si="15">C45+1</f>
        <v>44062</v>
      </c>
      <c r="D46" s="19" t="s">
        <v>47</v>
      </c>
      <c r="E46" s="280"/>
      <c r="F46" s="281"/>
      <c r="G46" s="282"/>
      <c r="H46" s="283"/>
      <c r="I46" s="280"/>
      <c r="J46" s="281"/>
      <c r="K46" s="284"/>
      <c r="L46" s="285"/>
      <c r="M46" s="42">
        <f t="shared" si="12"/>
        <v>0</v>
      </c>
      <c r="N46" s="286"/>
      <c r="O46" s="42">
        <f t="shared" si="13"/>
        <v>0</v>
      </c>
      <c r="P46" s="26"/>
      <c r="Q46" s="26"/>
      <c r="R46" s="197" t="str">
        <f t="shared" si="14"/>
        <v/>
      </c>
      <c r="T46" s="92"/>
      <c r="U46" s="93"/>
      <c r="V46" s="106"/>
      <c r="W46" s="108"/>
      <c r="X46" s="106"/>
      <c r="Y46" s="347"/>
      <c r="Z46" s="348"/>
      <c r="AA46" s="170"/>
    </row>
    <row r="47" spans="2:27" ht="16.899999999999999" customHeight="1" thickBot="1" x14ac:dyDescent="0.3">
      <c r="B47" s="174"/>
      <c r="C47" s="235">
        <f t="shared" si="15"/>
        <v>44063</v>
      </c>
      <c r="D47" s="19" t="s">
        <v>48</v>
      </c>
      <c r="E47" s="280"/>
      <c r="F47" s="281"/>
      <c r="G47" s="282"/>
      <c r="H47" s="283"/>
      <c r="I47" s="280"/>
      <c r="J47" s="281"/>
      <c r="K47" s="284"/>
      <c r="L47" s="285"/>
      <c r="M47" s="42">
        <f t="shared" si="12"/>
        <v>0</v>
      </c>
      <c r="N47" s="286"/>
      <c r="O47" s="42">
        <f t="shared" si="13"/>
        <v>0</v>
      </c>
      <c r="P47" s="26"/>
      <c r="Q47" s="26"/>
      <c r="R47" s="197" t="str">
        <f t="shared" si="14"/>
        <v/>
      </c>
      <c r="T47" s="92"/>
      <c r="U47" s="93"/>
      <c r="V47" s="106"/>
      <c r="W47" s="119"/>
      <c r="X47" s="120"/>
      <c r="Y47" s="120"/>
      <c r="Z47" s="121"/>
      <c r="AA47" s="170"/>
    </row>
    <row r="48" spans="2:27" ht="16.899999999999999" customHeight="1" x14ac:dyDescent="0.25">
      <c r="B48" s="174"/>
      <c r="C48" s="235">
        <f t="shared" si="15"/>
        <v>44064</v>
      </c>
      <c r="D48" s="19" t="s">
        <v>42</v>
      </c>
      <c r="E48" s="280"/>
      <c r="F48" s="281"/>
      <c r="G48" s="282"/>
      <c r="H48" s="283"/>
      <c r="I48" s="280"/>
      <c r="J48" s="281"/>
      <c r="K48" s="284"/>
      <c r="L48" s="285"/>
      <c r="M48" s="42">
        <f t="shared" si="12"/>
        <v>0</v>
      </c>
      <c r="N48" s="286"/>
      <c r="O48" s="42">
        <f t="shared" si="13"/>
        <v>0</v>
      </c>
      <c r="P48" s="26"/>
      <c r="Q48" s="26"/>
      <c r="R48" s="197" t="str">
        <f t="shared" si="14"/>
        <v/>
      </c>
      <c r="T48" s="92"/>
      <c r="U48" s="93"/>
      <c r="V48" s="106"/>
      <c r="W48" s="106"/>
      <c r="X48" s="106"/>
      <c r="Y48" s="106"/>
      <c r="Z48" s="106"/>
      <c r="AA48" s="170"/>
    </row>
    <row r="49" spans="2:27" ht="16.899999999999999" customHeight="1" x14ac:dyDescent="0.25">
      <c r="B49" s="174"/>
      <c r="C49" s="235">
        <f t="shared" si="15"/>
        <v>44065</v>
      </c>
      <c r="D49" s="19" t="s">
        <v>43</v>
      </c>
      <c r="E49" s="20"/>
      <c r="F49" s="21"/>
      <c r="G49" s="22"/>
      <c r="H49" s="23"/>
      <c r="I49" s="20"/>
      <c r="J49" s="21"/>
      <c r="K49" s="24"/>
      <c r="L49" s="25"/>
      <c r="M49" s="42">
        <f t="shared" si="12"/>
        <v>0</v>
      </c>
      <c r="N49" s="26"/>
      <c r="O49" s="42">
        <f t="shared" si="13"/>
        <v>0</v>
      </c>
      <c r="P49" s="26"/>
      <c r="Q49" s="26"/>
      <c r="R49" s="197" t="str">
        <f t="shared" si="14"/>
        <v/>
      </c>
      <c r="T49" s="92"/>
      <c r="U49" s="93"/>
      <c r="V49" s="106"/>
      <c r="W49" s="106"/>
      <c r="X49" s="106"/>
      <c r="Y49" s="106"/>
      <c r="Z49" s="106"/>
      <c r="AA49" s="170"/>
    </row>
    <row r="50" spans="2:27" ht="16.899999999999999" customHeight="1" x14ac:dyDescent="0.25">
      <c r="B50" s="174"/>
      <c r="C50" s="235">
        <f t="shared" si="15"/>
        <v>44066</v>
      </c>
      <c r="D50" s="19" t="s">
        <v>44</v>
      </c>
      <c r="E50" s="20"/>
      <c r="F50" s="21"/>
      <c r="G50" s="22"/>
      <c r="H50" s="23"/>
      <c r="I50" s="20"/>
      <c r="J50" s="21"/>
      <c r="K50" s="24"/>
      <c r="L50" s="25"/>
      <c r="M50" s="42">
        <f t="shared" si="12"/>
        <v>0</v>
      </c>
      <c r="N50" s="26"/>
      <c r="O50" s="42">
        <f t="shared" si="13"/>
        <v>0</v>
      </c>
      <c r="P50" s="26"/>
      <c r="Q50" s="26"/>
      <c r="R50" s="197" t="str">
        <f t="shared" si="14"/>
        <v/>
      </c>
      <c r="T50" s="92"/>
      <c r="U50" s="93"/>
      <c r="V50" s="106"/>
      <c r="W50" s="106"/>
      <c r="X50" s="201"/>
      <c r="Y50" s="201"/>
      <c r="Z50" s="106"/>
      <c r="AA50" s="170"/>
    </row>
    <row r="51" spans="2:27" s="28" customFormat="1" ht="16.899999999999999" customHeight="1" x14ac:dyDescent="0.25">
      <c r="B51" s="187"/>
      <c r="C51" s="237"/>
      <c r="D51" s="38" t="s">
        <v>50</v>
      </c>
      <c r="E51" s="79"/>
      <c r="F51" s="80"/>
      <c r="G51" s="81"/>
      <c r="H51" s="82"/>
      <c r="I51" s="79"/>
      <c r="J51" s="80"/>
      <c r="K51" s="83"/>
      <c r="L51" s="84"/>
      <c r="M51" s="162"/>
      <c r="N51" s="46"/>
      <c r="O51" s="44">
        <f>SUM(O44:O50)</f>
        <v>0</v>
      </c>
      <c r="P51" s="85"/>
      <c r="Q51" s="40">
        <f>SUM(Q44:Q50)</f>
        <v>0</v>
      </c>
      <c r="R51" s="40">
        <f>SUM(O51-G$7)+Q51</f>
        <v>0</v>
      </c>
      <c r="S51" s="62"/>
      <c r="T51" s="88"/>
      <c r="U51" s="89"/>
      <c r="V51" s="113"/>
      <c r="W51" s="113"/>
      <c r="X51" s="198" t="s">
        <v>13</v>
      </c>
      <c r="Y51" s="200"/>
      <c r="Z51" s="113"/>
      <c r="AA51" s="175"/>
    </row>
    <row r="52" spans="2:27" ht="16.899999999999999" customHeight="1" x14ac:dyDescent="0.25">
      <c r="B52" s="174"/>
      <c r="C52" s="235"/>
      <c r="D52" s="19"/>
      <c r="E52" s="63"/>
      <c r="F52" s="64"/>
      <c r="G52" s="65"/>
      <c r="H52" s="66"/>
      <c r="I52" s="63"/>
      <c r="J52" s="64"/>
      <c r="K52" s="67"/>
      <c r="L52" s="68"/>
      <c r="M52" s="42"/>
      <c r="N52" s="41"/>
      <c r="O52" s="42"/>
      <c r="P52" s="41"/>
      <c r="Q52" s="41"/>
      <c r="R52" s="41"/>
      <c r="S52" s="27"/>
      <c r="T52" s="96"/>
      <c r="U52" s="95"/>
      <c r="V52" s="106"/>
      <c r="W52" s="106"/>
      <c r="X52" s="198" t="s">
        <v>14</v>
      </c>
      <c r="Y52" s="200">
        <f>SUMIF(P$17:P$59, "=C",Q$17:Q$59)</f>
        <v>0</v>
      </c>
      <c r="Z52" s="106"/>
      <c r="AA52" s="170"/>
    </row>
    <row r="53" spans="2:27" ht="16.899999999999999" customHeight="1" x14ac:dyDescent="0.25">
      <c r="B53" s="174"/>
      <c r="C53" s="235">
        <f>C50+1</f>
        <v>44067</v>
      </c>
      <c r="D53" s="19" t="s">
        <v>45</v>
      </c>
      <c r="E53" s="20"/>
      <c r="F53" s="21"/>
      <c r="G53" s="22"/>
      <c r="H53" s="23"/>
      <c r="I53" s="20"/>
      <c r="J53" s="21"/>
      <c r="K53" s="24"/>
      <c r="L53" s="25"/>
      <c r="M53" s="42">
        <f t="shared" ref="M53:M59" si="16">((TIME(G53,H53,0)-TIME(E53,F53,0))+(TIME(K53,L53,0)-TIME(I53,J53,0)))*24</f>
        <v>0</v>
      </c>
      <c r="N53" s="26"/>
      <c r="O53" s="42">
        <f t="shared" ref="O53:O59" si="17">SUM(M53-N53)</f>
        <v>0</v>
      </c>
      <c r="P53" s="26"/>
      <c r="Q53" s="26"/>
      <c r="R53" s="197" t="str">
        <f t="shared" ref="R53:R59" si="18">IF(P53="TOIL", "Use TOIL column  →         ", IF(P53="F", "Use Flexi column →         ", IF(P53="UP", "Leave blank                      ",  "")))</f>
        <v/>
      </c>
      <c r="T53" s="92"/>
      <c r="U53" s="93"/>
      <c r="V53" s="106"/>
      <c r="W53" s="106"/>
      <c r="X53" s="198" t="s">
        <v>16</v>
      </c>
      <c r="Y53" s="200">
        <f>SUMIF(P$17:P$59, "=ST",Q$17:Q$59)</f>
        <v>0</v>
      </c>
      <c r="Z53" s="106"/>
      <c r="AA53" s="170"/>
    </row>
    <row r="54" spans="2:27" ht="16.899999999999999" customHeight="1" x14ac:dyDescent="0.25">
      <c r="B54" s="174"/>
      <c r="C54" s="235">
        <f>C53+1</f>
        <v>44068</v>
      </c>
      <c r="D54" s="19" t="s">
        <v>46</v>
      </c>
      <c r="E54" s="280"/>
      <c r="F54" s="281"/>
      <c r="G54" s="282"/>
      <c r="H54" s="283"/>
      <c r="I54" s="280"/>
      <c r="J54" s="281"/>
      <c r="K54" s="284"/>
      <c r="L54" s="285"/>
      <c r="M54" s="42">
        <f t="shared" si="16"/>
        <v>0</v>
      </c>
      <c r="N54" s="286"/>
      <c r="O54" s="42">
        <f t="shared" si="17"/>
        <v>0</v>
      </c>
      <c r="P54" s="26"/>
      <c r="Q54" s="26"/>
      <c r="R54" s="197" t="str">
        <f t="shared" si="18"/>
        <v/>
      </c>
      <c r="T54" s="92"/>
      <c r="U54" s="93"/>
      <c r="V54" s="106"/>
      <c r="W54" s="106"/>
      <c r="X54" s="198" t="s">
        <v>17</v>
      </c>
      <c r="Y54" s="200"/>
      <c r="Z54" s="106"/>
      <c r="AA54" s="170"/>
    </row>
    <row r="55" spans="2:27" ht="16.899999999999999" customHeight="1" x14ac:dyDescent="0.25">
      <c r="B55" s="174"/>
      <c r="C55" s="235">
        <f t="shared" ref="C55:C59" si="19">C54+1</f>
        <v>44069</v>
      </c>
      <c r="D55" s="19" t="s">
        <v>47</v>
      </c>
      <c r="E55" s="280"/>
      <c r="F55" s="281"/>
      <c r="G55" s="282"/>
      <c r="H55" s="283"/>
      <c r="I55" s="280"/>
      <c r="J55" s="281"/>
      <c r="K55" s="284"/>
      <c r="L55" s="285"/>
      <c r="M55" s="42">
        <f t="shared" si="16"/>
        <v>0</v>
      </c>
      <c r="N55" s="286"/>
      <c r="O55" s="42">
        <f t="shared" si="17"/>
        <v>0</v>
      </c>
      <c r="P55" s="26"/>
      <c r="Q55" s="26"/>
      <c r="R55" s="197" t="str">
        <f t="shared" si="18"/>
        <v/>
      </c>
      <c r="T55" s="92"/>
      <c r="U55" s="93"/>
      <c r="V55" s="106"/>
      <c r="W55" s="106"/>
      <c r="X55" s="198" t="s">
        <v>18</v>
      </c>
      <c r="Y55" s="200">
        <f>SUMIF(P$17:P$59, "=TR",Q$17:Q$59)</f>
        <v>0</v>
      </c>
      <c r="Z55" s="106"/>
      <c r="AA55" s="170"/>
    </row>
    <row r="56" spans="2:27" ht="16.899999999999999" customHeight="1" x14ac:dyDescent="0.25">
      <c r="B56" s="174"/>
      <c r="C56" s="235">
        <f t="shared" si="19"/>
        <v>44070</v>
      </c>
      <c r="D56" s="19" t="s">
        <v>48</v>
      </c>
      <c r="E56" s="280"/>
      <c r="F56" s="281"/>
      <c r="G56" s="282"/>
      <c r="H56" s="283"/>
      <c r="I56" s="280"/>
      <c r="J56" s="281"/>
      <c r="K56" s="284"/>
      <c r="L56" s="285"/>
      <c r="M56" s="42">
        <f t="shared" si="16"/>
        <v>0</v>
      </c>
      <c r="N56" s="286"/>
      <c r="O56" s="42">
        <f t="shared" si="17"/>
        <v>0</v>
      </c>
      <c r="P56" s="26"/>
      <c r="Q56" s="26"/>
      <c r="R56" s="197" t="str">
        <f t="shared" si="18"/>
        <v/>
      </c>
      <c r="T56" s="92"/>
      <c r="U56" s="93"/>
      <c r="V56" s="106"/>
      <c r="W56" s="106"/>
      <c r="X56" s="198" t="s">
        <v>20</v>
      </c>
      <c r="Y56" s="200">
        <f>SUMIF(P$17:P$59, "=O",Q$17:Q$59)</f>
        <v>0</v>
      </c>
      <c r="Z56" s="106"/>
      <c r="AA56" s="170"/>
    </row>
    <row r="57" spans="2:27" ht="16.899999999999999" customHeight="1" x14ac:dyDescent="0.25">
      <c r="B57" s="174"/>
      <c r="C57" s="235">
        <f t="shared" si="19"/>
        <v>44071</v>
      </c>
      <c r="D57" s="19" t="s">
        <v>42</v>
      </c>
      <c r="E57" s="280"/>
      <c r="F57" s="281"/>
      <c r="G57" s="282"/>
      <c r="H57" s="283"/>
      <c r="I57" s="280"/>
      <c r="J57" s="281"/>
      <c r="K57" s="284"/>
      <c r="L57" s="285"/>
      <c r="M57" s="42">
        <f t="shared" si="16"/>
        <v>0</v>
      </c>
      <c r="N57" s="286"/>
      <c r="O57" s="42">
        <f t="shared" si="17"/>
        <v>0</v>
      </c>
      <c r="P57" s="26"/>
      <c r="Q57" s="26"/>
      <c r="R57" s="197" t="str">
        <f t="shared" si="18"/>
        <v/>
      </c>
      <c r="T57" s="92"/>
      <c r="U57" s="93"/>
      <c r="V57" s="106"/>
      <c r="W57" s="106"/>
      <c r="X57" s="198" t="s">
        <v>22</v>
      </c>
      <c r="Y57" s="200"/>
      <c r="Z57" s="106"/>
      <c r="AA57" s="170"/>
    </row>
    <row r="58" spans="2:27" ht="16.899999999999999" customHeight="1" x14ac:dyDescent="0.25">
      <c r="B58" s="174"/>
      <c r="C58" s="235">
        <f t="shared" si="19"/>
        <v>44072</v>
      </c>
      <c r="D58" s="19" t="s">
        <v>43</v>
      </c>
      <c r="E58" s="20"/>
      <c r="F58" s="21"/>
      <c r="G58" s="22"/>
      <c r="H58" s="23"/>
      <c r="I58" s="20"/>
      <c r="J58" s="21"/>
      <c r="K58" s="24"/>
      <c r="L58" s="25"/>
      <c r="M58" s="42">
        <f t="shared" si="16"/>
        <v>0</v>
      </c>
      <c r="N58" s="26"/>
      <c r="O58" s="42">
        <f t="shared" si="17"/>
        <v>0</v>
      </c>
      <c r="P58" s="26"/>
      <c r="Q58" s="26"/>
      <c r="R58" s="197" t="str">
        <f t="shared" si="18"/>
        <v/>
      </c>
      <c r="T58" s="92"/>
      <c r="U58" s="93"/>
      <c r="V58" s="106"/>
      <c r="W58" s="106"/>
      <c r="X58" s="198" t="s">
        <v>24</v>
      </c>
      <c r="Y58" s="200">
        <f>SUMIF(P$17:P$59, "=WH",Q$17:Q$59)</f>
        <v>0</v>
      </c>
      <c r="Z58" s="106"/>
      <c r="AA58" s="170"/>
    </row>
    <row r="59" spans="2:27" ht="16.899999999999999" customHeight="1" x14ac:dyDescent="0.25">
      <c r="B59" s="174"/>
      <c r="C59" s="235">
        <f t="shared" si="19"/>
        <v>44073</v>
      </c>
      <c r="D59" s="19" t="s">
        <v>44</v>
      </c>
      <c r="E59" s="20"/>
      <c r="F59" s="21"/>
      <c r="G59" s="22"/>
      <c r="H59" s="23"/>
      <c r="I59" s="20"/>
      <c r="J59" s="21"/>
      <c r="K59" s="24"/>
      <c r="L59" s="25"/>
      <c r="M59" s="42">
        <f t="shared" si="16"/>
        <v>0</v>
      </c>
      <c r="N59" s="26"/>
      <c r="O59" s="42">
        <f t="shared" si="17"/>
        <v>0</v>
      </c>
      <c r="P59" s="26"/>
      <c r="Q59" s="26"/>
      <c r="R59" s="197" t="str">
        <f t="shared" si="18"/>
        <v/>
      </c>
      <c r="T59" s="92"/>
      <c r="U59" s="93"/>
      <c r="V59" s="106"/>
      <c r="W59" s="106"/>
      <c r="X59" s="198" t="s">
        <v>55</v>
      </c>
      <c r="Y59" s="200"/>
      <c r="Z59" s="106"/>
      <c r="AA59" s="170"/>
    </row>
    <row r="60" spans="2:27" s="28" customFormat="1" ht="16.899999999999999" customHeight="1" x14ac:dyDescent="0.25">
      <c r="B60" s="187"/>
      <c r="C60" s="237"/>
      <c r="D60" s="38" t="s">
        <v>50</v>
      </c>
      <c r="E60" s="79"/>
      <c r="F60" s="80"/>
      <c r="G60" s="81"/>
      <c r="H60" s="82"/>
      <c r="I60" s="79"/>
      <c r="J60" s="80"/>
      <c r="K60" s="83"/>
      <c r="L60" s="84"/>
      <c r="M60" s="162"/>
      <c r="N60" s="46"/>
      <c r="O60" s="44">
        <f>SUM(O53:O59)</f>
        <v>0</v>
      </c>
      <c r="P60" s="85"/>
      <c r="Q60" s="44">
        <f>SUM(Q53:Q59)</f>
        <v>0</v>
      </c>
      <c r="R60" s="44">
        <f>SUM(O60-G$7)+Q60</f>
        <v>0</v>
      </c>
      <c r="S60" s="62"/>
      <c r="T60" s="151"/>
      <c r="U60" s="152"/>
      <c r="V60" s="113"/>
      <c r="W60" s="113"/>
      <c r="X60" s="198" t="s">
        <v>62</v>
      </c>
      <c r="Y60" s="200"/>
      <c r="Z60" s="113"/>
      <c r="AA60" s="175"/>
    </row>
    <row r="61" spans="2:27" s="28" customFormat="1" ht="16.899999999999999" customHeight="1" thickBot="1" x14ac:dyDescent="0.3">
      <c r="B61" s="187"/>
      <c r="C61" s="247"/>
      <c r="D61" s="167"/>
      <c r="E61" s="72"/>
      <c r="F61" s="73"/>
      <c r="G61" s="74"/>
      <c r="H61" s="75"/>
      <c r="I61" s="72"/>
      <c r="J61" s="73"/>
      <c r="K61" s="76"/>
      <c r="L61" s="77"/>
      <c r="M61" s="163"/>
      <c r="N61" s="164"/>
      <c r="O61" s="165"/>
      <c r="P61" s="166"/>
      <c r="Q61" s="165"/>
      <c r="R61" s="165"/>
      <c r="S61" s="78"/>
      <c r="T61" s="191"/>
      <c r="U61" s="192"/>
      <c r="V61" s="113"/>
      <c r="W61" s="113"/>
      <c r="X61" s="113"/>
      <c r="Y61" s="113"/>
      <c r="Z61" s="113"/>
      <c r="AA61" s="175"/>
    </row>
    <row r="62" spans="2:27" ht="16.5" thickBot="1" x14ac:dyDescent="0.3">
      <c r="B62" s="174"/>
      <c r="C62" s="106"/>
      <c r="D62" s="106"/>
      <c r="E62" s="168"/>
      <c r="F62" s="168"/>
      <c r="G62" s="168"/>
      <c r="H62" s="168"/>
      <c r="I62" s="168"/>
      <c r="J62" s="168"/>
      <c r="K62" s="168"/>
      <c r="L62" s="168"/>
      <c r="M62" s="176"/>
      <c r="N62" s="106"/>
      <c r="O62" s="106"/>
      <c r="P62" s="131"/>
      <c r="Q62" s="177"/>
      <c r="R62" s="178">
        <f>SUM(R17:R60)</f>
        <v>0</v>
      </c>
      <c r="S62" s="106"/>
      <c r="T62" s="106"/>
      <c r="U62" s="131"/>
      <c r="V62" s="106"/>
      <c r="W62" s="106"/>
      <c r="X62" s="106"/>
      <c r="Y62" s="106"/>
      <c r="Z62" s="106"/>
      <c r="AA62" s="170"/>
    </row>
    <row r="63" spans="2:27" ht="16.5" thickBot="1" x14ac:dyDescent="0.3">
      <c r="B63" s="174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17" t="s">
        <v>93</v>
      </c>
      <c r="O63" s="169">
        <f>SUM(O24+O33+O42+O51+O60)</f>
        <v>0</v>
      </c>
      <c r="P63" s="116" t="s">
        <v>80</v>
      </c>
      <c r="Q63" s="203">
        <f>SUMIF(P$17:P$59, "=A",Q$17:Q$59)</f>
        <v>0</v>
      </c>
      <c r="R63" s="131"/>
      <c r="S63" s="106"/>
      <c r="T63" s="203">
        <f>SUM(T17:T60)</f>
        <v>0</v>
      </c>
      <c r="U63" s="203">
        <f>SUM(U17:U60)</f>
        <v>0</v>
      </c>
      <c r="V63" s="111" t="s">
        <v>87</v>
      </c>
      <c r="W63" s="106"/>
      <c r="X63" s="106"/>
      <c r="Y63" s="106"/>
      <c r="Z63" s="106"/>
      <c r="AA63" s="170"/>
    </row>
    <row r="64" spans="2:27" ht="16.5" thickBot="1" x14ac:dyDescent="0.3">
      <c r="B64" s="174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16" t="s">
        <v>81</v>
      </c>
      <c r="Q64" s="203">
        <f>SUMIF(P$17:P$59, "=S ",Q$17:Q$59)</f>
        <v>0</v>
      </c>
      <c r="R64" s="131"/>
      <c r="S64" s="106"/>
      <c r="T64" s="203">
        <f>'Jul 2020'!T65</f>
        <v>0</v>
      </c>
      <c r="U64" s="203">
        <f>'Jul 2020'!U65</f>
        <v>0</v>
      </c>
      <c r="V64" s="110" t="s">
        <v>79</v>
      </c>
      <c r="W64" s="106"/>
      <c r="X64" s="106"/>
      <c r="Y64" s="106"/>
      <c r="Z64" s="106"/>
      <c r="AA64" s="170"/>
    </row>
    <row r="65" spans="2:27" ht="16.5" thickBot="1" x14ac:dyDescent="0.3">
      <c r="B65" s="174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17" t="s">
        <v>89</v>
      </c>
      <c r="Q65" s="203">
        <f>SUM(Y52,Y53,Y55,Y56,Y58)</f>
        <v>0</v>
      </c>
      <c r="R65" s="131"/>
      <c r="S65" s="106"/>
      <c r="T65" s="203">
        <f>IF(   (T63+T64) &gt; (  (10/37.5) * G7  ),  (  (10/37.5) * G7  ),            (T63+T64)     )</f>
        <v>0</v>
      </c>
      <c r="U65" s="203">
        <f>U63+U64</f>
        <v>0</v>
      </c>
      <c r="V65" s="114" t="s">
        <v>88</v>
      </c>
      <c r="W65" s="106"/>
      <c r="X65" s="106"/>
      <c r="Y65" s="106"/>
      <c r="Z65" s="106"/>
      <c r="AA65" s="170"/>
    </row>
    <row r="66" spans="2:27" x14ac:dyDescent="0.25">
      <c r="B66" s="174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16"/>
      <c r="P66" s="116" t="s">
        <v>57</v>
      </c>
      <c r="Q66" s="179">
        <f>SUM(O63,Q63,Q64,Q65)-M7</f>
        <v>0</v>
      </c>
      <c r="R66" s="131"/>
      <c r="S66" s="113"/>
      <c r="T66" s="193" t="str">
        <f>IF(   (T63+T64) &gt;(  (10/37.5) * G7  ), "Flexi-Time capped as over the maximum Flexi-Time that can be carried over to the next month", "" )</f>
        <v/>
      </c>
      <c r="U66" s="131"/>
      <c r="V66" s="106"/>
      <c r="W66" s="106"/>
      <c r="X66" s="106"/>
      <c r="Y66" s="106"/>
      <c r="Z66" s="106"/>
      <c r="AA66" s="170"/>
    </row>
    <row r="67" spans="2:27" x14ac:dyDescent="0.25">
      <c r="B67" s="180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2"/>
      <c r="O67" s="183"/>
      <c r="P67" s="184"/>
      <c r="Q67" s="194" t="str">
        <f>IF(Q66&lt;&gt;SUM(T63:U63), "'TOTAL FORWARD' different from 'This Month's Flexi-Time / TOIL'. The difference needs to be allocated as Flexi-Time or TOIL in columns 'T' and 'U'", "")</f>
        <v/>
      </c>
      <c r="R67" s="185"/>
      <c r="S67" s="181"/>
      <c r="T67" s="181"/>
      <c r="U67" s="185"/>
      <c r="V67" s="181"/>
      <c r="W67" s="181"/>
      <c r="X67" s="181"/>
      <c r="Y67" s="181"/>
      <c r="Z67" s="181"/>
      <c r="AA67" s="186"/>
    </row>
    <row r="68" spans="2:27" x14ac:dyDescent="0.25">
      <c r="N68" s="33"/>
      <c r="O68" s="43"/>
      <c r="Q68" s="32"/>
      <c r="S68" s="1"/>
    </row>
    <row r="69" spans="2:27" x14ac:dyDescent="0.25">
      <c r="M69" s="33"/>
      <c r="N69" s="33"/>
      <c r="O69" s="43"/>
      <c r="Q69" s="32"/>
      <c r="S69" s="1"/>
      <c r="T69" s="2"/>
      <c r="U69" s="1"/>
    </row>
    <row r="70" spans="2:27" x14ac:dyDescent="0.25">
      <c r="N70" s="33"/>
      <c r="O70" s="43"/>
      <c r="Q70" s="32"/>
      <c r="R70" s="1"/>
      <c r="S70" s="1"/>
      <c r="T70" s="2"/>
      <c r="U70" s="1"/>
    </row>
    <row r="71" spans="2:27" x14ac:dyDescent="0.25">
      <c r="Q71" s="32"/>
      <c r="R71" s="1"/>
      <c r="S71" s="1"/>
      <c r="T71" s="2"/>
      <c r="U71" s="1"/>
    </row>
    <row r="72" spans="2:27" x14ac:dyDescent="0.25">
      <c r="P72" s="32"/>
      <c r="R72" s="1"/>
      <c r="S72" s="1"/>
      <c r="T72" s="2"/>
      <c r="U72" s="1"/>
    </row>
    <row r="73" spans="2:27" x14ac:dyDescent="0.25">
      <c r="R73" s="32"/>
      <c r="S73" s="1"/>
    </row>
    <row r="96" spans="3:7" x14ac:dyDescent="0.25">
      <c r="C96" s="3"/>
      <c r="D96" s="3"/>
      <c r="E96" s="3"/>
      <c r="F96" s="3"/>
      <c r="G96" s="3"/>
    </row>
    <row r="97" spans="3:11" x14ac:dyDescent="0.25">
      <c r="C97" s="3"/>
      <c r="D97" s="3"/>
      <c r="E97" s="3"/>
      <c r="F97" s="3"/>
      <c r="G97" s="3"/>
    </row>
    <row r="98" spans="3:11" x14ac:dyDescent="0.25">
      <c r="C98" s="3"/>
      <c r="D98" s="3"/>
      <c r="E98" s="3"/>
      <c r="F98" s="3"/>
      <c r="G98" s="3"/>
    </row>
    <row r="99" spans="3:11" x14ac:dyDescent="0.25">
      <c r="C99" s="3"/>
      <c r="D99" s="3"/>
      <c r="E99" s="3"/>
      <c r="F99" s="3"/>
      <c r="G99" s="3"/>
    </row>
    <row r="100" spans="3:11" x14ac:dyDescent="0.25">
      <c r="C100" s="3"/>
      <c r="F100" s="3"/>
      <c r="G100" s="3"/>
    </row>
    <row r="101" spans="3:11" x14ac:dyDescent="0.25">
      <c r="C101" s="3"/>
      <c r="F101" s="3"/>
      <c r="G101" s="3"/>
    </row>
    <row r="102" spans="3:11" x14ac:dyDescent="0.25">
      <c r="C102" s="3"/>
      <c r="F102" s="3"/>
      <c r="G102" s="3"/>
    </row>
    <row r="103" spans="3:11" x14ac:dyDescent="0.25">
      <c r="C103" s="3"/>
      <c r="F103" s="3"/>
      <c r="G103" s="3"/>
    </row>
    <row r="104" spans="3:11" x14ac:dyDescent="0.25">
      <c r="C104" s="3"/>
      <c r="F104" s="3"/>
      <c r="G104" s="3"/>
    </row>
    <row r="105" spans="3:11" x14ac:dyDescent="0.25">
      <c r="C105" s="3"/>
      <c r="F105" s="3"/>
      <c r="G105" s="3"/>
    </row>
    <row r="106" spans="3:11" x14ac:dyDescent="0.25">
      <c r="C106" s="3"/>
      <c r="F106" s="3"/>
      <c r="G106" s="3"/>
    </row>
    <row r="107" spans="3:11" x14ac:dyDescent="0.25">
      <c r="C107" s="3"/>
      <c r="F107" s="3"/>
      <c r="G107" s="3"/>
    </row>
    <row r="108" spans="3:11" x14ac:dyDescent="0.25">
      <c r="C108" s="3"/>
      <c r="F108" s="3"/>
      <c r="G108" s="3"/>
    </row>
    <row r="109" spans="3:11" x14ac:dyDescent="0.25">
      <c r="C109" s="3"/>
      <c r="F109" s="3"/>
      <c r="G109" s="3"/>
    </row>
    <row r="110" spans="3:11" x14ac:dyDescent="0.25">
      <c r="C110" s="27"/>
      <c r="F110" s="27"/>
      <c r="G110" s="27"/>
      <c r="H110" s="195"/>
      <c r="I110" s="195"/>
      <c r="J110" s="195"/>
      <c r="K110" s="195"/>
    </row>
    <row r="111" spans="3:11" x14ac:dyDescent="0.25">
      <c r="C111" s="27"/>
      <c r="D111" s="196"/>
      <c r="E111" s="27"/>
      <c r="F111" s="27"/>
      <c r="G111" s="27"/>
      <c r="H111" s="195"/>
      <c r="I111" s="195"/>
      <c r="J111" s="195"/>
      <c r="K111" s="195"/>
    </row>
    <row r="112" spans="3:11" x14ac:dyDescent="0.25">
      <c r="C112" s="27"/>
      <c r="D112" s="196"/>
      <c r="E112" s="27"/>
      <c r="F112" s="27"/>
      <c r="G112" s="27"/>
      <c r="H112" s="195"/>
      <c r="I112" s="195"/>
      <c r="J112" s="195"/>
      <c r="K112" s="195"/>
    </row>
    <row r="113" spans="3:11" x14ac:dyDescent="0.25">
      <c r="C113" s="27"/>
      <c r="D113" s="196"/>
      <c r="E113" s="27"/>
      <c r="F113" s="27"/>
      <c r="G113" s="27"/>
      <c r="H113" s="195"/>
      <c r="I113" s="195"/>
      <c r="J113" s="195"/>
      <c r="K113" s="195"/>
    </row>
    <row r="114" spans="3:11" x14ac:dyDescent="0.25">
      <c r="C114" s="27"/>
      <c r="D114" s="196"/>
      <c r="E114" s="27"/>
      <c r="F114" s="27"/>
      <c r="G114" s="27"/>
      <c r="H114" s="195"/>
      <c r="I114" s="195"/>
      <c r="J114" s="195"/>
      <c r="K114" s="195"/>
    </row>
    <row r="115" spans="3:11" x14ac:dyDescent="0.25">
      <c r="C115" s="27"/>
      <c r="D115" s="196"/>
      <c r="E115" s="27"/>
      <c r="F115" s="27"/>
      <c r="G115" s="27"/>
      <c r="H115" s="195"/>
      <c r="I115" s="195"/>
      <c r="J115" s="195"/>
      <c r="K115" s="195"/>
    </row>
    <row r="116" spans="3:11" x14ac:dyDescent="0.25">
      <c r="C116" s="27"/>
      <c r="D116" s="196"/>
      <c r="E116" s="27"/>
      <c r="F116" s="27"/>
      <c r="G116" s="195"/>
      <c r="H116" s="195"/>
      <c r="I116" s="195"/>
      <c r="J116" s="195"/>
      <c r="K116" s="195"/>
    </row>
    <row r="117" spans="3:11" x14ac:dyDescent="0.25">
      <c r="C117" s="27"/>
      <c r="D117" s="196"/>
      <c r="E117" s="27"/>
      <c r="F117" s="27"/>
      <c r="G117" s="195"/>
      <c r="H117" s="195"/>
      <c r="I117" s="195"/>
      <c r="J117" s="195"/>
      <c r="K117" s="195"/>
    </row>
    <row r="118" spans="3:11" x14ac:dyDescent="0.25">
      <c r="C118" s="27"/>
      <c r="D118" s="196"/>
      <c r="E118" s="27"/>
      <c r="F118" s="27"/>
      <c r="G118" s="195"/>
      <c r="H118" s="195"/>
      <c r="I118" s="195"/>
      <c r="J118" s="195"/>
      <c r="K118" s="195"/>
    </row>
    <row r="119" spans="3:11" x14ac:dyDescent="0.25">
      <c r="C119" s="27"/>
      <c r="D119" s="196"/>
      <c r="E119" s="27"/>
      <c r="F119" s="27"/>
      <c r="G119" s="195"/>
      <c r="H119" s="195"/>
      <c r="I119" s="195"/>
      <c r="J119" s="195"/>
      <c r="K119" s="195"/>
    </row>
    <row r="120" spans="3:11" x14ac:dyDescent="0.25">
      <c r="C120" s="27"/>
      <c r="D120" s="196"/>
      <c r="E120" s="27"/>
      <c r="F120" s="27"/>
      <c r="G120" s="195"/>
      <c r="H120" s="195"/>
      <c r="I120" s="195"/>
      <c r="J120" s="195"/>
      <c r="K120" s="195"/>
    </row>
    <row r="121" spans="3:11" x14ac:dyDescent="0.25">
      <c r="C121" s="27"/>
      <c r="D121" s="27"/>
      <c r="E121" s="27"/>
      <c r="F121" s="27"/>
      <c r="G121" s="195"/>
      <c r="H121" s="195"/>
      <c r="I121" s="195"/>
      <c r="J121" s="195"/>
      <c r="K121" s="195"/>
    </row>
    <row r="122" spans="3:11" x14ac:dyDescent="0.25">
      <c r="C122" s="27"/>
      <c r="D122" s="196"/>
      <c r="E122" s="27"/>
      <c r="F122" s="27"/>
      <c r="G122" s="195"/>
      <c r="H122" s="195"/>
      <c r="I122" s="195"/>
      <c r="J122" s="195"/>
      <c r="K122" s="195"/>
    </row>
    <row r="123" spans="3:11" x14ac:dyDescent="0.25">
      <c r="C123" s="27"/>
      <c r="D123" s="196"/>
      <c r="E123" s="27"/>
      <c r="F123" s="27"/>
      <c r="G123" s="195"/>
      <c r="H123" s="195"/>
      <c r="I123" s="195"/>
      <c r="J123" s="195"/>
      <c r="K123" s="195"/>
    </row>
    <row r="124" spans="3:11" x14ac:dyDescent="0.25">
      <c r="C124" s="27"/>
      <c r="D124" s="196"/>
      <c r="E124" s="27"/>
      <c r="F124" s="27"/>
      <c r="G124" s="195"/>
      <c r="H124" s="195"/>
      <c r="I124" s="195"/>
      <c r="J124" s="195"/>
      <c r="K124" s="195"/>
    </row>
    <row r="125" spans="3:11" x14ac:dyDescent="0.25">
      <c r="C125" s="27"/>
      <c r="D125" s="196"/>
      <c r="E125" s="27"/>
      <c r="F125" s="27"/>
      <c r="G125" s="195"/>
      <c r="H125" s="195"/>
      <c r="I125" s="195"/>
      <c r="J125" s="195"/>
      <c r="K125" s="195"/>
    </row>
    <row r="126" spans="3:11" x14ac:dyDescent="0.25">
      <c r="C126" s="27"/>
      <c r="D126" s="196"/>
      <c r="E126" s="27"/>
      <c r="F126" s="27"/>
      <c r="G126" s="195"/>
      <c r="H126" s="195"/>
      <c r="I126" s="195"/>
      <c r="J126" s="195"/>
      <c r="K126" s="195"/>
    </row>
    <row r="127" spans="3:11" x14ac:dyDescent="0.25">
      <c r="C127" s="27"/>
      <c r="D127" s="196"/>
      <c r="E127" s="27"/>
      <c r="F127" s="27"/>
      <c r="G127" s="195"/>
      <c r="H127" s="195"/>
      <c r="I127" s="195"/>
      <c r="J127" s="195"/>
      <c r="K127" s="195"/>
    </row>
    <row r="128" spans="3:11" x14ac:dyDescent="0.25">
      <c r="C128" s="27"/>
      <c r="D128" s="196"/>
      <c r="E128" s="27"/>
      <c r="F128" s="27"/>
      <c r="G128" s="195"/>
      <c r="H128" s="195"/>
      <c r="I128" s="195"/>
      <c r="J128" s="195"/>
      <c r="K128" s="195"/>
    </row>
    <row r="129" spans="3:11" x14ac:dyDescent="0.25">
      <c r="C129" s="27"/>
      <c r="D129" s="196"/>
      <c r="E129" s="27"/>
      <c r="F129" s="27"/>
      <c r="G129" s="195"/>
      <c r="H129" s="195"/>
      <c r="I129" s="195"/>
      <c r="J129" s="195"/>
      <c r="K129" s="195"/>
    </row>
    <row r="130" spans="3:11" x14ac:dyDescent="0.25">
      <c r="C130" s="27"/>
      <c r="D130" s="196"/>
      <c r="E130" s="27"/>
      <c r="F130" s="27"/>
      <c r="G130" s="195"/>
      <c r="H130" s="195"/>
      <c r="I130" s="195"/>
      <c r="J130" s="195"/>
      <c r="K130" s="195"/>
    </row>
    <row r="131" spans="3:11" x14ac:dyDescent="0.25">
      <c r="C131" s="27"/>
      <c r="D131" s="196"/>
      <c r="E131" s="27"/>
      <c r="F131" s="27"/>
      <c r="G131" s="195"/>
      <c r="H131" s="195"/>
      <c r="I131" s="195"/>
      <c r="J131" s="195"/>
      <c r="K131" s="195"/>
    </row>
    <row r="132" spans="3:11" x14ac:dyDescent="0.25">
      <c r="C132" s="27"/>
      <c r="D132" s="27"/>
      <c r="E132" s="27"/>
      <c r="F132" s="27"/>
      <c r="G132" s="195"/>
      <c r="H132" s="195"/>
      <c r="I132" s="195"/>
      <c r="J132" s="195"/>
      <c r="K132" s="195"/>
    </row>
    <row r="133" spans="3:11" x14ac:dyDescent="0.25">
      <c r="C133" s="27"/>
      <c r="D133" s="196"/>
      <c r="E133" s="27"/>
      <c r="F133" s="27"/>
      <c r="G133" s="195"/>
      <c r="H133" s="195"/>
      <c r="I133" s="195"/>
      <c r="J133" s="195"/>
      <c r="K133" s="195"/>
    </row>
    <row r="134" spans="3:11" x14ac:dyDescent="0.25">
      <c r="C134" s="27"/>
      <c r="D134" s="196"/>
      <c r="E134" s="27"/>
      <c r="F134" s="27"/>
      <c r="G134" s="195"/>
      <c r="H134" s="195"/>
      <c r="I134" s="195"/>
      <c r="J134" s="195"/>
      <c r="K134" s="195"/>
    </row>
    <row r="135" spans="3:11" x14ac:dyDescent="0.25">
      <c r="C135" s="27"/>
      <c r="D135" s="196"/>
      <c r="E135" s="27"/>
      <c r="F135" s="27"/>
      <c r="G135" s="195"/>
      <c r="H135" s="195"/>
      <c r="I135" s="195"/>
      <c r="J135" s="195"/>
      <c r="K135" s="195"/>
    </row>
    <row r="136" spans="3:11" x14ac:dyDescent="0.25">
      <c r="C136" s="27"/>
      <c r="D136" s="196"/>
      <c r="E136" s="27"/>
      <c r="F136" s="27"/>
      <c r="G136" s="195"/>
      <c r="H136" s="195"/>
      <c r="I136" s="195"/>
      <c r="J136" s="195"/>
      <c r="K136" s="195"/>
    </row>
    <row r="137" spans="3:11" x14ac:dyDescent="0.25">
      <c r="C137" s="27"/>
      <c r="D137" s="196"/>
      <c r="E137" s="27"/>
      <c r="F137" s="27"/>
      <c r="G137" s="195"/>
      <c r="H137" s="195"/>
      <c r="I137" s="195"/>
      <c r="J137" s="195"/>
      <c r="K137" s="195"/>
    </row>
    <row r="138" spans="3:11" x14ac:dyDescent="0.25">
      <c r="C138" s="27"/>
      <c r="D138" s="196"/>
      <c r="E138" s="27"/>
      <c r="F138" s="27"/>
      <c r="G138" s="195"/>
      <c r="H138" s="195"/>
      <c r="I138" s="195"/>
      <c r="J138" s="195"/>
      <c r="K138" s="195"/>
    </row>
    <row r="139" spans="3:11" x14ac:dyDescent="0.25">
      <c r="C139" s="27"/>
      <c r="D139" s="196"/>
      <c r="E139" s="27"/>
      <c r="F139" s="27"/>
      <c r="G139" s="195"/>
      <c r="H139" s="195"/>
      <c r="I139" s="195"/>
      <c r="J139" s="195"/>
      <c r="K139" s="195"/>
    </row>
    <row r="140" spans="3:11" x14ac:dyDescent="0.25">
      <c r="C140" s="27"/>
      <c r="D140" s="196"/>
      <c r="E140" s="27"/>
      <c r="F140" s="27"/>
      <c r="G140" s="195"/>
      <c r="H140" s="195"/>
      <c r="I140" s="195"/>
      <c r="J140" s="195"/>
      <c r="K140" s="195"/>
    </row>
    <row r="141" spans="3:11" x14ac:dyDescent="0.25">
      <c r="C141" s="27"/>
      <c r="D141" s="196"/>
      <c r="E141" s="27"/>
      <c r="F141" s="27"/>
      <c r="G141" s="195"/>
      <c r="H141" s="195"/>
      <c r="I141" s="195"/>
      <c r="J141" s="195"/>
      <c r="K141" s="195"/>
    </row>
    <row r="142" spans="3:11" x14ac:dyDescent="0.25">
      <c r="C142" s="27"/>
      <c r="D142" s="196"/>
      <c r="E142" s="27"/>
      <c r="F142" s="27"/>
      <c r="G142" s="195"/>
      <c r="H142" s="195"/>
      <c r="I142" s="195"/>
      <c r="J142" s="195"/>
      <c r="K142" s="195"/>
    </row>
    <row r="143" spans="3:11" x14ac:dyDescent="0.25">
      <c r="C143" s="27"/>
      <c r="D143" s="27"/>
      <c r="E143" s="27"/>
      <c r="F143" s="27"/>
      <c r="G143" s="195"/>
      <c r="H143" s="195"/>
      <c r="I143" s="195"/>
      <c r="J143" s="195"/>
      <c r="K143" s="195"/>
    </row>
    <row r="144" spans="3:11" x14ac:dyDescent="0.25">
      <c r="C144" s="27"/>
      <c r="D144" s="196"/>
      <c r="E144" s="27"/>
      <c r="F144" s="27"/>
      <c r="G144" s="195"/>
      <c r="H144" s="195"/>
      <c r="I144" s="195"/>
      <c r="J144" s="195"/>
      <c r="K144" s="195"/>
    </row>
    <row r="145" spans="3:11" x14ac:dyDescent="0.25">
      <c r="C145" s="27"/>
      <c r="D145" s="196"/>
      <c r="E145" s="27"/>
      <c r="F145" s="27"/>
      <c r="G145" s="195"/>
      <c r="H145" s="195"/>
      <c r="I145" s="195"/>
      <c r="J145" s="195"/>
      <c r="K145" s="195"/>
    </row>
    <row r="146" spans="3:11" x14ac:dyDescent="0.25">
      <c r="C146" s="27"/>
      <c r="D146" s="196"/>
      <c r="E146" s="27"/>
      <c r="F146" s="27"/>
      <c r="G146" s="195"/>
      <c r="H146" s="195"/>
      <c r="I146" s="195"/>
      <c r="J146" s="195"/>
      <c r="K146" s="195"/>
    </row>
    <row r="147" spans="3:11" x14ac:dyDescent="0.25">
      <c r="C147" s="27"/>
      <c r="D147" s="196"/>
      <c r="E147" s="27"/>
      <c r="F147" s="27"/>
      <c r="G147" s="195"/>
      <c r="H147" s="195"/>
      <c r="I147" s="195"/>
      <c r="J147" s="195"/>
      <c r="K147" s="195"/>
    </row>
    <row r="148" spans="3:11" x14ac:dyDescent="0.25">
      <c r="C148" s="27"/>
      <c r="D148" s="196"/>
      <c r="E148" s="27"/>
      <c r="F148" s="27"/>
      <c r="G148" s="195"/>
      <c r="H148" s="195"/>
      <c r="I148" s="195"/>
      <c r="J148" s="195"/>
      <c r="K148" s="195"/>
    </row>
    <row r="149" spans="3:11" x14ac:dyDescent="0.25">
      <c r="C149" s="27"/>
      <c r="D149" s="196"/>
      <c r="E149" s="27"/>
      <c r="F149" s="27"/>
      <c r="G149" s="195"/>
      <c r="H149" s="195"/>
      <c r="I149" s="195"/>
      <c r="J149" s="195"/>
      <c r="K149" s="195"/>
    </row>
    <row r="150" spans="3:11" x14ac:dyDescent="0.25">
      <c r="C150" s="27"/>
      <c r="D150" s="196"/>
      <c r="E150" s="27"/>
      <c r="F150" s="27"/>
      <c r="G150" s="195"/>
      <c r="H150" s="195"/>
      <c r="I150" s="195"/>
      <c r="J150" s="195"/>
      <c r="K150" s="195"/>
    </row>
    <row r="151" spans="3:11" x14ac:dyDescent="0.25">
      <c r="C151" s="27"/>
      <c r="D151" s="196"/>
      <c r="E151" s="27"/>
      <c r="F151" s="27"/>
      <c r="G151" s="195"/>
      <c r="H151" s="195"/>
      <c r="I151" s="195"/>
      <c r="J151" s="195"/>
      <c r="K151" s="195"/>
    </row>
    <row r="152" spans="3:11" x14ac:dyDescent="0.25">
      <c r="C152" s="27"/>
      <c r="D152" s="196"/>
      <c r="E152" s="27"/>
      <c r="F152" s="27"/>
      <c r="G152" s="195"/>
      <c r="H152" s="195"/>
      <c r="I152" s="195"/>
      <c r="J152" s="195"/>
      <c r="K152" s="195"/>
    </row>
    <row r="153" spans="3:11" x14ac:dyDescent="0.25">
      <c r="C153" s="27"/>
      <c r="D153" s="196"/>
      <c r="E153" s="27"/>
      <c r="F153" s="27"/>
      <c r="G153" s="195"/>
      <c r="H153" s="195"/>
      <c r="I153" s="195"/>
      <c r="J153" s="195"/>
      <c r="K153" s="195"/>
    </row>
    <row r="154" spans="3:11" x14ac:dyDescent="0.25">
      <c r="C154" s="27"/>
      <c r="D154" s="27"/>
      <c r="E154" s="27"/>
      <c r="F154" s="27"/>
      <c r="G154" s="195"/>
      <c r="H154" s="195"/>
      <c r="I154" s="195"/>
      <c r="J154" s="195"/>
      <c r="K154" s="195"/>
    </row>
    <row r="155" spans="3:11" x14ac:dyDescent="0.25">
      <c r="C155" s="27"/>
      <c r="D155" s="27"/>
      <c r="E155" s="27"/>
      <c r="F155" s="27"/>
      <c r="G155" s="195"/>
      <c r="H155" s="195"/>
      <c r="I155" s="195"/>
      <c r="J155" s="195"/>
      <c r="K155" s="195"/>
    </row>
    <row r="156" spans="3:11" x14ac:dyDescent="0.25">
      <c r="C156" s="27"/>
      <c r="D156" s="27"/>
      <c r="E156" s="27"/>
      <c r="F156" s="27"/>
      <c r="G156" s="195"/>
      <c r="H156" s="195"/>
      <c r="I156" s="195"/>
      <c r="J156" s="195"/>
      <c r="K156" s="195"/>
    </row>
    <row r="157" spans="3:11" x14ac:dyDescent="0.25">
      <c r="C157" s="27"/>
      <c r="D157" s="27"/>
      <c r="E157" s="27"/>
      <c r="F157" s="27"/>
      <c r="G157" s="195"/>
      <c r="H157" s="195"/>
      <c r="I157" s="195"/>
      <c r="J157" s="195"/>
      <c r="K157" s="195"/>
    </row>
    <row r="158" spans="3:11" x14ac:dyDescent="0.25">
      <c r="C158" s="27"/>
      <c r="D158" s="27"/>
      <c r="E158" s="27"/>
      <c r="F158" s="27"/>
      <c r="G158" s="195"/>
      <c r="H158" s="195"/>
      <c r="I158" s="195"/>
      <c r="J158" s="195"/>
      <c r="K158" s="195"/>
    </row>
    <row r="159" spans="3:11" x14ac:dyDescent="0.25">
      <c r="C159" s="27"/>
      <c r="D159" s="27"/>
      <c r="E159" s="27"/>
      <c r="F159" s="27"/>
      <c r="G159" s="195"/>
      <c r="H159" s="195"/>
      <c r="I159" s="195"/>
      <c r="J159" s="195"/>
      <c r="K159" s="195"/>
    </row>
    <row r="160" spans="3:11" x14ac:dyDescent="0.25">
      <c r="C160" s="27"/>
      <c r="D160" s="27"/>
      <c r="E160" s="27"/>
      <c r="F160" s="27"/>
      <c r="G160" s="195"/>
      <c r="H160" s="195"/>
      <c r="I160" s="195"/>
      <c r="J160" s="195"/>
      <c r="K160" s="195"/>
    </row>
    <row r="161" spans="3:11" x14ac:dyDescent="0.25">
      <c r="C161" s="27"/>
      <c r="D161" s="27"/>
      <c r="E161" s="27"/>
      <c r="F161" s="27"/>
      <c r="G161" s="195"/>
      <c r="H161" s="195"/>
      <c r="I161" s="195"/>
      <c r="J161" s="195"/>
      <c r="K161" s="195"/>
    </row>
    <row r="162" spans="3:11" x14ac:dyDescent="0.25">
      <c r="C162" s="27"/>
      <c r="D162" s="27"/>
      <c r="E162" s="27"/>
      <c r="F162" s="27"/>
      <c r="G162" s="195"/>
      <c r="H162" s="195"/>
      <c r="I162" s="195"/>
      <c r="J162" s="195"/>
      <c r="K162" s="195"/>
    </row>
    <row r="163" spans="3:11" x14ac:dyDescent="0.25">
      <c r="C163" s="27"/>
      <c r="D163" s="27"/>
      <c r="E163" s="27"/>
      <c r="F163" s="27"/>
      <c r="G163" s="195"/>
      <c r="H163" s="195"/>
      <c r="I163" s="195"/>
      <c r="J163" s="195"/>
      <c r="K163" s="195"/>
    </row>
    <row r="164" spans="3:11" x14ac:dyDescent="0.25">
      <c r="C164" s="27"/>
      <c r="D164" s="27"/>
      <c r="E164" s="27"/>
      <c r="F164" s="27"/>
      <c r="G164" s="195"/>
      <c r="H164" s="195"/>
      <c r="I164" s="195"/>
      <c r="J164" s="195"/>
      <c r="K164" s="195"/>
    </row>
    <row r="165" spans="3:11" x14ac:dyDescent="0.25">
      <c r="C165" s="27"/>
      <c r="D165" s="27"/>
      <c r="E165" s="27"/>
      <c r="F165" s="27"/>
      <c r="G165" s="195"/>
      <c r="H165" s="195"/>
      <c r="I165" s="195"/>
      <c r="J165" s="195"/>
      <c r="K165" s="195"/>
    </row>
    <row r="166" spans="3:11" x14ac:dyDescent="0.25">
      <c r="C166" s="27"/>
      <c r="D166" s="27"/>
      <c r="E166" s="27"/>
      <c r="F166" s="27"/>
      <c r="G166" s="195"/>
      <c r="H166" s="195"/>
      <c r="I166" s="195"/>
      <c r="J166" s="195"/>
      <c r="K166" s="195"/>
    </row>
    <row r="167" spans="3:11" x14ac:dyDescent="0.25">
      <c r="C167" s="27"/>
      <c r="D167" s="27"/>
      <c r="E167" s="27"/>
      <c r="F167" s="27"/>
      <c r="G167" s="195"/>
      <c r="H167" s="195"/>
      <c r="I167" s="195"/>
      <c r="J167" s="195"/>
      <c r="K167" s="195"/>
    </row>
    <row r="168" spans="3:11" x14ac:dyDescent="0.25">
      <c r="C168" s="27"/>
      <c r="D168" s="27"/>
      <c r="E168" s="27"/>
      <c r="F168" s="27"/>
      <c r="G168" s="195"/>
      <c r="H168" s="195"/>
      <c r="I168" s="195"/>
      <c r="J168" s="195"/>
      <c r="K168" s="195"/>
    </row>
    <row r="169" spans="3:11" x14ac:dyDescent="0.25">
      <c r="C169" s="27"/>
      <c r="D169" s="27"/>
      <c r="E169" s="27"/>
      <c r="F169" s="27"/>
      <c r="G169" s="195"/>
      <c r="H169" s="195"/>
      <c r="I169" s="195"/>
      <c r="J169" s="195"/>
      <c r="K169" s="195"/>
    </row>
    <row r="170" spans="3:11" x14ac:dyDescent="0.25">
      <c r="C170" s="27"/>
      <c r="D170" s="27"/>
      <c r="E170" s="27"/>
      <c r="F170" s="27"/>
      <c r="G170" s="195"/>
      <c r="H170" s="195"/>
      <c r="I170" s="195"/>
      <c r="J170" s="195"/>
      <c r="K170" s="195"/>
    </row>
    <row r="171" spans="3:11" x14ac:dyDescent="0.25">
      <c r="C171" s="3"/>
      <c r="D171" s="3"/>
      <c r="E171" s="3"/>
      <c r="F171" s="3"/>
    </row>
    <row r="172" spans="3:11" x14ac:dyDescent="0.25">
      <c r="C172" s="3"/>
      <c r="D172" s="3"/>
      <c r="E172" s="3"/>
      <c r="F172" s="3"/>
    </row>
    <row r="173" spans="3:11" x14ac:dyDescent="0.25">
      <c r="C173" s="3"/>
      <c r="D173" s="3"/>
      <c r="E173" s="3"/>
      <c r="F173" s="3"/>
    </row>
    <row r="174" spans="3:11" x14ac:dyDescent="0.25">
      <c r="C174" s="3"/>
      <c r="D174" s="3"/>
      <c r="E174" s="3"/>
      <c r="F174" s="3"/>
    </row>
    <row r="175" spans="3:11" x14ac:dyDescent="0.25">
      <c r="C175" s="3"/>
      <c r="D175" s="3"/>
      <c r="E175" s="3"/>
      <c r="F175" s="3"/>
    </row>
    <row r="176" spans="3:11" x14ac:dyDescent="0.25">
      <c r="C176" s="3"/>
      <c r="D176" s="3"/>
      <c r="E176" s="3"/>
      <c r="F176" s="3"/>
    </row>
    <row r="177" spans="3:6" x14ac:dyDescent="0.25">
      <c r="C177" s="3"/>
      <c r="D177" s="3"/>
      <c r="E177" s="3"/>
      <c r="F177" s="3"/>
    </row>
  </sheetData>
  <mergeCells count="28">
    <mergeCell ref="Y34:Z35"/>
    <mergeCell ref="Y37:Z38"/>
    <mergeCell ref="Y42:Z43"/>
    <mergeCell ref="Y45:Z46"/>
    <mergeCell ref="W11:Z11"/>
    <mergeCell ref="T13:U14"/>
    <mergeCell ref="T10:T12"/>
    <mergeCell ref="U10:U12"/>
    <mergeCell ref="E11:F11"/>
    <mergeCell ref="G11:H11"/>
    <mergeCell ref="I11:J11"/>
    <mergeCell ref="K11:L11"/>
    <mergeCell ref="Q10:Q12"/>
    <mergeCell ref="C10:C12"/>
    <mergeCell ref="D10:D12"/>
    <mergeCell ref="E10:H10"/>
    <mergeCell ref="I10:L10"/>
    <mergeCell ref="P10:P12"/>
    <mergeCell ref="E12:F12"/>
    <mergeCell ref="G12:H12"/>
    <mergeCell ref="I12:J12"/>
    <mergeCell ref="K12:L12"/>
    <mergeCell ref="E9:L9"/>
    <mergeCell ref="C2:Z2"/>
    <mergeCell ref="C3:Z3"/>
    <mergeCell ref="D4:L5"/>
    <mergeCell ref="P5:Q5"/>
    <mergeCell ref="D6:L6"/>
  </mergeCells>
  <conditionalFormatting sqref="Q17">
    <cfRule type="expression" dxfId="287" priority="38">
      <formula>OR($P17="TOIL",$P17="F",$P17="UP")</formula>
    </cfRule>
  </conditionalFormatting>
  <conditionalFormatting sqref="Q18">
    <cfRule type="expression" dxfId="286" priority="37">
      <formula>OR($P18="TOIL",$P18="F",$P18="UP")</formula>
    </cfRule>
  </conditionalFormatting>
  <conditionalFormatting sqref="Q19">
    <cfRule type="expression" dxfId="285" priority="36">
      <formula>OR($P19="TOIL",$P19="F",$P19="UP")</formula>
    </cfRule>
  </conditionalFormatting>
  <conditionalFormatting sqref="Q20">
    <cfRule type="expression" dxfId="284" priority="35">
      <formula>OR($P20="TOIL",$P20="F",$P20="UP")</formula>
    </cfRule>
  </conditionalFormatting>
  <conditionalFormatting sqref="Q21">
    <cfRule type="expression" dxfId="283" priority="34">
      <formula>OR($P21="TOIL",$P21="F",$P21="UP")</formula>
    </cfRule>
  </conditionalFormatting>
  <conditionalFormatting sqref="Q22">
    <cfRule type="expression" dxfId="282" priority="33">
      <formula>OR($P22="TOIL",$P22="F",$P22="UP")</formula>
    </cfRule>
  </conditionalFormatting>
  <conditionalFormatting sqref="Q23">
    <cfRule type="expression" dxfId="281" priority="32">
      <formula>OR($P23="TOIL",$P23="F",$P23="UP")</formula>
    </cfRule>
  </conditionalFormatting>
  <conditionalFormatting sqref="Q26">
    <cfRule type="expression" dxfId="280" priority="31">
      <formula>OR($P26="TOIL",$P26="F",$P26="UP")</formula>
    </cfRule>
  </conditionalFormatting>
  <conditionalFormatting sqref="Q27">
    <cfRule type="expression" dxfId="279" priority="30">
      <formula>OR($P27="TOIL",$P27="F",$P27="UP")</formula>
    </cfRule>
  </conditionalFormatting>
  <conditionalFormatting sqref="Q28">
    <cfRule type="expression" dxfId="278" priority="29">
      <formula>OR($P28="TOIL",$P28="F",$P28="UP")</formula>
    </cfRule>
  </conditionalFormatting>
  <conditionalFormatting sqref="Q29">
    <cfRule type="expression" dxfId="277" priority="28">
      <formula>OR($P29="TOIL",$P29="F",$P29="UP")</formula>
    </cfRule>
  </conditionalFormatting>
  <conditionalFormatting sqref="Q30">
    <cfRule type="expression" dxfId="276" priority="27">
      <formula>OR($P30="TOIL",$P30="F",$P30="UP")</formula>
    </cfRule>
  </conditionalFormatting>
  <conditionalFormatting sqref="Q31">
    <cfRule type="expression" dxfId="275" priority="26">
      <formula>OR($P31="TOIL",$P31="F",$P31="UP")</formula>
    </cfRule>
  </conditionalFormatting>
  <conditionalFormatting sqref="Q32">
    <cfRule type="expression" dxfId="274" priority="25">
      <formula>OR($P32="TOIL",$P32="F",$P32="UP")</formula>
    </cfRule>
  </conditionalFormatting>
  <conditionalFormatting sqref="Q35">
    <cfRule type="expression" dxfId="273" priority="24">
      <formula>OR($P35="TOIL",$P35="F",$P35="UP")</formula>
    </cfRule>
  </conditionalFormatting>
  <conditionalFormatting sqref="Q36">
    <cfRule type="expression" dxfId="272" priority="23">
      <formula>OR($P36="TOIL",$P36="F",$P36="UP")</formula>
    </cfRule>
  </conditionalFormatting>
  <conditionalFormatting sqref="Q37">
    <cfRule type="expression" dxfId="271" priority="22">
      <formula>OR($P37="TOIL",$P37="F",$P37="UP")</formula>
    </cfRule>
  </conditionalFormatting>
  <conditionalFormatting sqref="Q38">
    <cfRule type="expression" dxfId="270" priority="21">
      <formula>OR($P38="TOIL",$P38="F",$P38="UP")</formula>
    </cfRule>
  </conditionalFormatting>
  <conditionalFormatting sqref="Q39">
    <cfRule type="expression" dxfId="269" priority="20">
      <formula>OR($P39="TOIL",$P39="F",$P39="UP")</formula>
    </cfRule>
  </conditionalFormatting>
  <conditionalFormatting sqref="Q40">
    <cfRule type="expression" dxfId="268" priority="19">
      <formula>OR($P40="TOIL",$P40="F",$P40="UP")</formula>
    </cfRule>
  </conditionalFormatting>
  <conditionalFormatting sqref="Q41">
    <cfRule type="expression" dxfId="267" priority="18">
      <formula>OR($P41="TOIL",$P41="F",$P41="UP")</formula>
    </cfRule>
  </conditionalFormatting>
  <conditionalFormatting sqref="Q44">
    <cfRule type="expression" dxfId="266" priority="17">
      <formula>OR($P44="TOIL",$P44="F",$P44="UP")</formula>
    </cfRule>
  </conditionalFormatting>
  <conditionalFormatting sqref="Q45">
    <cfRule type="expression" dxfId="265" priority="16">
      <formula>OR($P45="TOIL",$P45="F",$P45="UP")</formula>
    </cfRule>
  </conditionalFormatting>
  <conditionalFormatting sqref="Q46">
    <cfRule type="expression" dxfId="264" priority="15">
      <formula>OR($P46="TOIL",$P46="F",$P46="UP")</formula>
    </cfRule>
  </conditionalFormatting>
  <conditionalFormatting sqref="Q47">
    <cfRule type="expression" dxfId="263" priority="14">
      <formula>OR($P47="TOIL",$P47="F",$P47="UP")</formula>
    </cfRule>
  </conditionalFormatting>
  <conditionalFormatting sqref="Q48">
    <cfRule type="expression" dxfId="262" priority="13">
      <formula>OR($P48="TOIL",$P48="F",$P48="UP")</formula>
    </cfRule>
  </conditionalFormatting>
  <conditionalFormatting sqref="Q49">
    <cfRule type="expression" dxfId="261" priority="12">
      <formula>OR($P49="TOIL",$P49="F",$P49="UP")</formula>
    </cfRule>
  </conditionalFormatting>
  <conditionalFormatting sqref="Q50">
    <cfRule type="expression" dxfId="260" priority="11">
      <formula>OR($P50="TOIL",$P50="F",$P50="UP")</formula>
    </cfRule>
  </conditionalFormatting>
  <conditionalFormatting sqref="Q53">
    <cfRule type="expression" dxfId="259" priority="10">
      <formula>OR($P53="TOIL",$P53="F",$P53="UP")</formula>
    </cfRule>
  </conditionalFormatting>
  <conditionalFormatting sqref="Q54">
    <cfRule type="expression" dxfId="258" priority="9">
      <formula>OR($P54="TOIL",$P54="F",$P54="UP")</formula>
    </cfRule>
  </conditionalFormatting>
  <conditionalFormatting sqref="Q55">
    <cfRule type="expression" dxfId="257" priority="8">
      <formula>OR($P55="TOIL",$P55="F",$P55="UP")</formula>
    </cfRule>
  </conditionalFormatting>
  <conditionalFormatting sqref="Q56">
    <cfRule type="expression" dxfId="256" priority="7">
      <formula>OR($P56="TOIL",$P56="F",$P56="UP")</formula>
    </cfRule>
  </conditionalFormatting>
  <conditionalFormatting sqref="Q57">
    <cfRule type="expression" dxfId="255" priority="6">
      <formula>OR($P57="TOIL",$P57="F",$P57="UP")</formula>
    </cfRule>
  </conditionalFormatting>
  <conditionalFormatting sqref="Q58">
    <cfRule type="expression" dxfId="254" priority="5">
      <formula>OR($P58="TOIL",$P58="F",$P58="UP")</formula>
    </cfRule>
  </conditionalFormatting>
  <conditionalFormatting sqref="Q59">
    <cfRule type="expression" dxfId="253" priority="4">
      <formula>OR($P59="TOIL",$P59="F",$P59="UP")</formula>
    </cfRule>
  </conditionalFormatting>
  <conditionalFormatting sqref="T65">
    <cfRule type="expression" dxfId="252" priority="1">
      <formula>($T$63+$T$64)&gt;((10/37.5)*$G$7)</formula>
    </cfRule>
  </conditionalFormatting>
  <dataValidations count="1">
    <dataValidation type="list" allowBlank="1" showInputMessage="1" showErrorMessage="1" sqref="P17:P23 P53:P59 P44:P50 P35:P41 P26:P32">
      <formula1>$X$51:$X$60</formula1>
    </dataValidation>
  </dataValidations>
  <pageMargins left="0.23622047244094491" right="0.23622047244094491" top="0" bottom="0" header="0" footer="0"/>
  <pageSetup paperSize="9" scale="53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77"/>
  <sheetViews>
    <sheetView topLeftCell="A24" zoomScale="70" zoomScaleNormal="70" workbookViewId="0">
      <selection activeCell="D18" sqref="D18"/>
    </sheetView>
  </sheetViews>
  <sheetFormatPr defaultColWidth="4.85546875" defaultRowHeight="15.75" x14ac:dyDescent="0.25"/>
  <cols>
    <col min="1" max="1" width="1.140625" style="1" customWidth="1"/>
    <col min="2" max="2" width="1.7109375" style="1" customWidth="1"/>
    <col min="3" max="3" width="17.5703125" style="1" bestFit="1" customWidth="1"/>
    <col min="4" max="4" width="14" style="1" bestFit="1" customWidth="1"/>
    <col min="5" max="6" width="4" style="1" customWidth="1"/>
    <col min="7" max="7" width="6" style="1" bestFit="1" customWidth="1"/>
    <col min="8" max="10" width="4" style="1" customWidth="1"/>
    <col min="11" max="11" width="4.7109375" style="1" customWidth="1"/>
    <col min="12" max="12" width="6.42578125" style="1" customWidth="1"/>
    <col min="13" max="13" width="9.5703125" style="1" bestFit="1" customWidth="1"/>
    <col min="14" max="14" width="9.42578125" style="1" customWidth="1"/>
    <col min="15" max="15" width="16" style="1" bestFit="1" customWidth="1"/>
    <col min="16" max="16" width="12.7109375" style="2" customWidth="1"/>
    <col min="17" max="17" width="10.140625" style="2" customWidth="1"/>
    <col min="18" max="18" width="14.85546875" style="299" customWidth="1"/>
    <col min="19" max="19" width="1.7109375" style="3" customWidth="1"/>
    <col min="20" max="20" width="9.85546875" style="1" customWidth="1"/>
    <col min="21" max="21" width="10.42578125" style="2" customWidth="1"/>
    <col min="22" max="22" width="1.85546875" style="1" customWidth="1"/>
    <col min="23" max="23" width="8.85546875" style="1" customWidth="1"/>
    <col min="24" max="24" width="9.85546875" style="1" customWidth="1"/>
    <col min="25" max="25" width="11.28515625" style="1" customWidth="1"/>
    <col min="26" max="26" width="37.28515625" style="1" customWidth="1"/>
    <col min="27" max="27" width="2.28515625" style="1" customWidth="1"/>
    <col min="28" max="252" width="8.85546875" style="1" customWidth="1"/>
    <col min="253" max="253" width="10.85546875" style="1" bestFit="1" customWidth="1"/>
    <col min="254" max="254" width="9.28515625" style="1" bestFit="1" customWidth="1"/>
    <col min="255" max="256" width="0" style="1" hidden="1" customWidth="1"/>
    <col min="257" max="16384" width="4.85546875" style="1"/>
  </cols>
  <sheetData>
    <row r="1" spans="2:27" ht="8.25" customHeight="1" x14ac:dyDescent="0.25"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189"/>
      <c r="R1" s="189"/>
      <c r="S1" s="188"/>
      <c r="T1" s="188"/>
      <c r="U1" s="189"/>
      <c r="V1" s="188"/>
      <c r="W1" s="188"/>
      <c r="X1" s="188"/>
      <c r="Y1" s="188"/>
      <c r="Z1" s="188"/>
      <c r="AA1" s="188"/>
    </row>
    <row r="2" spans="2:27" x14ac:dyDescent="0.25">
      <c r="B2" s="174"/>
      <c r="C2" s="316" t="s">
        <v>78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7"/>
      <c r="T2" s="317"/>
      <c r="U2" s="317"/>
      <c r="V2" s="317"/>
      <c r="W2" s="317"/>
      <c r="X2" s="317"/>
      <c r="Y2" s="317"/>
      <c r="Z2" s="317"/>
      <c r="AA2" s="170"/>
    </row>
    <row r="3" spans="2:27" ht="16.5" thickBot="1" x14ac:dyDescent="0.3">
      <c r="B3" s="174"/>
      <c r="C3" s="316" t="s">
        <v>39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7"/>
      <c r="T3" s="317"/>
      <c r="U3" s="317"/>
      <c r="V3" s="317"/>
      <c r="W3" s="317"/>
      <c r="X3" s="317"/>
      <c r="Y3" s="317"/>
      <c r="Z3" s="317"/>
      <c r="AA3" s="170"/>
    </row>
    <row r="4" spans="2:27" x14ac:dyDescent="0.25">
      <c r="B4" s="174"/>
      <c r="C4" s="171" t="s">
        <v>0</v>
      </c>
      <c r="D4" s="361">
        <f>'Apr 2020'!D4:L5</f>
        <v>0</v>
      </c>
      <c r="E4" s="362"/>
      <c r="F4" s="362"/>
      <c r="G4" s="362"/>
      <c r="H4" s="362"/>
      <c r="I4" s="362"/>
      <c r="J4" s="362"/>
      <c r="K4" s="362"/>
      <c r="L4" s="363"/>
      <c r="M4" s="106"/>
      <c r="N4" s="106"/>
      <c r="O4" s="106"/>
      <c r="P4" s="131"/>
      <c r="Q4" s="131"/>
      <c r="R4" s="300"/>
      <c r="S4" s="106"/>
      <c r="T4" s="123" t="s">
        <v>30</v>
      </c>
      <c r="U4" s="124"/>
      <c r="V4" s="103"/>
      <c r="W4" s="103"/>
      <c r="X4" s="103"/>
      <c r="Y4" s="103"/>
      <c r="Z4" s="104"/>
      <c r="AA4" s="170"/>
    </row>
    <row r="5" spans="2:27" ht="16.5" thickBot="1" x14ac:dyDescent="0.3">
      <c r="B5" s="174"/>
      <c r="C5" s="171"/>
      <c r="D5" s="364"/>
      <c r="E5" s="365"/>
      <c r="F5" s="365"/>
      <c r="G5" s="365"/>
      <c r="H5" s="365"/>
      <c r="I5" s="365"/>
      <c r="J5" s="365"/>
      <c r="K5" s="365"/>
      <c r="L5" s="366"/>
      <c r="M5" s="106"/>
      <c r="N5" s="106"/>
      <c r="O5" s="171" t="s">
        <v>1</v>
      </c>
      <c r="P5" s="318">
        <f>C26</f>
        <v>44081</v>
      </c>
      <c r="Q5" s="318"/>
      <c r="R5" s="301"/>
      <c r="S5" s="106"/>
      <c r="T5" s="108" t="s">
        <v>31</v>
      </c>
      <c r="U5" s="131"/>
      <c r="V5" s="106"/>
      <c r="W5" s="106"/>
      <c r="X5" s="106"/>
      <c r="Y5" s="106"/>
      <c r="Z5" s="107"/>
      <c r="AA5" s="170"/>
    </row>
    <row r="6" spans="2:27" ht="16.5" thickBot="1" x14ac:dyDescent="0.3">
      <c r="B6" s="174"/>
      <c r="C6" s="171" t="s">
        <v>2</v>
      </c>
      <c r="D6" s="319">
        <f>'Apr 2020'!D6:L6</f>
        <v>0</v>
      </c>
      <c r="E6" s="320"/>
      <c r="F6" s="320"/>
      <c r="G6" s="320"/>
      <c r="H6" s="320"/>
      <c r="I6" s="320"/>
      <c r="J6" s="320"/>
      <c r="K6" s="320"/>
      <c r="L6" s="321"/>
      <c r="M6" s="106"/>
      <c r="N6" s="106"/>
      <c r="O6" s="106"/>
      <c r="P6" s="131"/>
      <c r="Q6" s="131"/>
      <c r="R6" s="300"/>
      <c r="S6" s="106"/>
      <c r="T6" s="108" t="s">
        <v>32</v>
      </c>
      <c r="U6" s="131"/>
      <c r="V6" s="106"/>
      <c r="W6" s="106"/>
      <c r="X6" s="106"/>
      <c r="Y6" s="106"/>
      <c r="Z6" s="107"/>
      <c r="AA6" s="170"/>
    </row>
    <row r="7" spans="2:27" ht="16.5" thickBot="1" x14ac:dyDescent="0.3">
      <c r="B7" s="174"/>
      <c r="C7" s="171" t="s">
        <v>26</v>
      </c>
      <c r="D7" s="106"/>
      <c r="E7" s="173"/>
      <c r="F7" s="106"/>
      <c r="G7" s="255">
        <f>'Aug 2020'!G7</f>
        <v>0</v>
      </c>
      <c r="H7" s="108" t="s">
        <v>3</v>
      </c>
      <c r="I7" s="106"/>
      <c r="J7" s="106"/>
      <c r="K7" s="106"/>
      <c r="L7" s="106"/>
      <c r="M7" s="254">
        <f>(G7/7)*COUNT(C17:C59)</f>
        <v>0</v>
      </c>
      <c r="N7" s="128"/>
      <c r="O7" s="106"/>
      <c r="P7" s="131"/>
      <c r="Q7" s="131"/>
      <c r="R7" s="300"/>
      <c r="S7" s="106"/>
      <c r="T7" s="108" t="s">
        <v>34</v>
      </c>
      <c r="U7" s="131"/>
      <c r="V7" s="106"/>
      <c r="W7" s="106"/>
      <c r="X7" s="106"/>
      <c r="Y7" s="106"/>
      <c r="Z7" s="107"/>
      <c r="AA7" s="170"/>
    </row>
    <row r="8" spans="2:27" ht="16.5" thickBot="1" x14ac:dyDescent="0.3">
      <c r="B8" s="174"/>
      <c r="C8" s="106"/>
      <c r="D8" s="106"/>
      <c r="E8" s="173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31"/>
      <c r="Q8" s="131"/>
      <c r="R8" s="300"/>
      <c r="S8" s="106"/>
      <c r="T8" s="126" t="s">
        <v>60</v>
      </c>
      <c r="U8" s="132"/>
      <c r="V8" s="120"/>
      <c r="W8" s="120"/>
      <c r="X8" s="120"/>
      <c r="Y8" s="120"/>
      <c r="Z8" s="121"/>
      <c r="AA8" s="170"/>
    </row>
    <row r="9" spans="2:27" ht="16.5" thickBot="1" x14ac:dyDescent="0.3">
      <c r="B9" s="174"/>
      <c r="C9" s="129"/>
      <c r="D9" s="106"/>
      <c r="E9" s="313" t="s">
        <v>61</v>
      </c>
      <c r="F9" s="314"/>
      <c r="G9" s="314"/>
      <c r="H9" s="314"/>
      <c r="I9" s="314"/>
      <c r="J9" s="314"/>
      <c r="K9" s="314"/>
      <c r="L9" s="315"/>
      <c r="M9" s="106"/>
      <c r="N9" s="106"/>
      <c r="O9" s="106"/>
      <c r="P9" s="131"/>
      <c r="Q9" s="131"/>
      <c r="R9" s="300"/>
      <c r="S9" s="106"/>
      <c r="T9" s="106"/>
      <c r="U9" s="131"/>
      <c r="V9" s="106"/>
      <c r="W9" s="106"/>
      <c r="X9" s="106"/>
      <c r="Y9" s="106"/>
      <c r="Z9" s="106"/>
      <c r="AA9" s="170"/>
    </row>
    <row r="10" spans="2:27" ht="15" customHeight="1" x14ac:dyDescent="0.25">
      <c r="B10" s="174"/>
      <c r="C10" s="304" t="s">
        <v>4</v>
      </c>
      <c r="D10" s="307" t="s">
        <v>90</v>
      </c>
      <c r="E10" s="338" t="s">
        <v>40</v>
      </c>
      <c r="F10" s="339"/>
      <c r="G10" s="340"/>
      <c r="H10" s="341"/>
      <c r="I10" s="338" t="s">
        <v>41</v>
      </c>
      <c r="J10" s="339"/>
      <c r="K10" s="340"/>
      <c r="L10" s="341"/>
      <c r="M10" s="130" t="s">
        <v>5</v>
      </c>
      <c r="N10" s="99" t="s">
        <v>51</v>
      </c>
      <c r="O10" s="99" t="s">
        <v>8</v>
      </c>
      <c r="P10" s="310" t="s">
        <v>91</v>
      </c>
      <c r="Q10" s="310" t="s">
        <v>92</v>
      </c>
      <c r="R10" s="99" t="s">
        <v>59</v>
      </c>
      <c r="S10" s="103"/>
      <c r="T10" s="328" t="s">
        <v>53</v>
      </c>
      <c r="U10" s="310" t="s">
        <v>17</v>
      </c>
      <c r="V10" s="106"/>
      <c r="W10" s="102"/>
      <c r="X10" s="103"/>
      <c r="Y10" s="103"/>
      <c r="Z10" s="104"/>
      <c r="AA10" s="170"/>
    </row>
    <row r="11" spans="2:27" x14ac:dyDescent="0.25">
      <c r="B11" s="174"/>
      <c r="C11" s="305"/>
      <c r="D11" s="308"/>
      <c r="E11" s="342" t="s">
        <v>6</v>
      </c>
      <c r="F11" s="343"/>
      <c r="G11" s="343" t="s">
        <v>7</v>
      </c>
      <c r="H11" s="344"/>
      <c r="I11" s="342" t="s">
        <v>6</v>
      </c>
      <c r="J11" s="343"/>
      <c r="K11" s="343" t="s">
        <v>7</v>
      </c>
      <c r="L11" s="344"/>
      <c r="M11" s="131" t="s">
        <v>8</v>
      </c>
      <c r="N11" s="100" t="s">
        <v>52</v>
      </c>
      <c r="O11" s="100" t="s">
        <v>5</v>
      </c>
      <c r="P11" s="311"/>
      <c r="Q11" s="311"/>
      <c r="R11" s="100" t="s">
        <v>54</v>
      </c>
      <c r="S11" s="106"/>
      <c r="T11" s="329"/>
      <c r="U11" s="331"/>
      <c r="V11" s="106"/>
      <c r="W11" s="333" t="s">
        <v>56</v>
      </c>
      <c r="X11" s="316"/>
      <c r="Y11" s="316"/>
      <c r="Z11" s="334"/>
      <c r="AA11" s="170"/>
    </row>
    <row r="12" spans="2:27" ht="16.5" thickBot="1" x14ac:dyDescent="0.3">
      <c r="B12" s="174"/>
      <c r="C12" s="306"/>
      <c r="D12" s="309"/>
      <c r="E12" s="335" t="s">
        <v>9</v>
      </c>
      <c r="F12" s="336"/>
      <c r="G12" s="336" t="s">
        <v>9</v>
      </c>
      <c r="H12" s="337"/>
      <c r="I12" s="335" t="s">
        <v>9</v>
      </c>
      <c r="J12" s="336"/>
      <c r="K12" s="336" t="s">
        <v>9</v>
      </c>
      <c r="L12" s="337"/>
      <c r="M12" s="132" t="s">
        <v>10</v>
      </c>
      <c r="N12" s="133" t="s">
        <v>10</v>
      </c>
      <c r="O12" s="133" t="s">
        <v>58</v>
      </c>
      <c r="P12" s="312"/>
      <c r="Q12" s="312"/>
      <c r="R12" s="101">
        <f>G7</f>
        <v>0</v>
      </c>
      <c r="S12" s="106"/>
      <c r="T12" s="330"/>
      <c r="U12" s="332"/>
      <c r="V12" s="106"/>
      <c r="W12" s="108"/>
      <c r="X12" s="106"/>
      <c r="Y12" s="106"/>
      <c r="Z12" s="107"/>
      <c r="AA12" s="170"/>
    </row>
    <row r="13" spans="2:27" ht="15.75" customHeight="1" x14ac:dyDescent="0.25">
      <c r="B13" s="174"/>
      <c r="C13" s="134"/>
      <c r="D13" s="135"/>
      <c r="E13" s="136" t="s">
        <v>11</v>
      </c>
      <c r="F13" s="137" t="s">
        <v>12</v>
      </c>
      <c r="G13" s="138" t="s">
        <v>11</v>
      </c>
      <c r="H13" s="139" t="s">
        <v>12</v>
      </c>
      <c r="I13" s="136" t="s">
        <v>11</v>
      </c>
      <c r="J13" s="137" t="s">
        <v>12</v>
      </c>
      <c r="K13" s="138" t="s">
        <v>11</v>
      </c>
      <c r="L13" s="139" t="s">
        <v>12</v>
      </c>
      <c r="M13" s="131"/>
      <c r="N13" s="99"/>
      <c r="O13" s="100"/>
      <c r="P13" s="100"/>
      <c r="Q13" s="100"/>
      <c r="R13" s="100"/>
      <c r="S13" s="106"/>
      <c r="T13" s="349" t="s">
        <v>94</v>
      </c>
      <c r="U13" s="350"/>
      <c r="V13" s="106"/>
      <c r="W13" s="108"/>
      <c r="X13" s="106"/>
      <c r="Y13" s="106"/>
      <c r="Z13" s="107"/>
      <c r="AA13" s="170"/>
    </row>
    <row r="14" spans="2:27" x14ac:dyDescent="0.25">
      <c r="B14" s="174"/>
      <c r="C14" s="140" t="s">
        <v>29</v>
      </c>
      <c r="D14" s="141"/>
      <c r="E14" s="142"/>
      <c r="F14" s="143"/>
      <c r="G14" s="144"/>
      <c r="H14" s="145"/>
      <c r="I14" s="142"/>
      <c r="J14" s="143"/>
      <c r="K14" s="146"/>
      <c r="L14" s="145"/>
      <c r="M14" s="147"/>
      <c r="N14" s="148"/>
      <c r="O14" s="148"/>
      <c r="P14" s="148"/>
      <c r="Q14" s="148"/>
      <c r="R14" s="148"/>
      <c r="S14" s="27"/>
      <c r="T14" s="351"/>
      <c r="U14" s="352"/>
      <c r="V14" s="106"/>
      <c r="W14" s="108"/>
      <c r="X14" s="106"/>
      <c r="Y14" s="106"/>
      <c r="Z14" s="107"/>
      <c r="AA14" s="170"/>
    </row>
    <row r="15" spans="2:27" ht="16.5" thickBot="1" x14ac:dyDescent="0.3">
      <c r="B15" s="174"/>
      <c r="C15" s="4" t="s">
        <v>35</v>
      </c>
      <c r="D15" s="5" t="s">
        <v>36</v>
      </c>
      <c r="E15" s="6">
        <v>8</v>
      </c>
      <c r="F15" s="7">
        <v>30</v>
      </c>
      <c r="G15" s="8"/>
      <c r="H15" s="9"/>
      <c r="I15" s="6"/>
      <c r="J15" s="7"/>
      <c r="K15" s="10">
        <v>17</v>
      </c>
      <c r="L15" s="11">
        <v>0</v>
      </c>
      <c r="M15" s="12">
        <v>8.5</v>
      </c>
      <c r="N15" s="13">
        <v>0.5</v>
      </c>
      <c r="O15" s="13">
        <v>8</v>
      </c>
      <c r="P15" s="35"/>
      <c r="Q15" s="14"/>
      <c r="R15" s="36">
        <f>SUM(O15-7.5)</f>
        <v>0.5</v>
      </c>
      <c r="S15" s="15"/>
      <c r="T15" s="16">
        <v>0.5</v>
      </c>
      <c r="U15" s="17"/>
      <c r="V15" s="106"/>
      <c r="W15" s="105"/>
      <c r="X15" s="106"/>
      <c r="Y15" s="106"/>
      <c r="Z15" s="107"/>
      <c r="AA15" s="170"/>
    </row>
    <row r="16" spans="2:27" ht="16.899999999999999" customHeight="1" x14ac:dyDescent="0.25">
      <c r="B16" s="174"/>
      <c r="C16" s="246"/>
      <c r="D16" s="150"/>
      <c r="E16" s="153"/>
      <c r="F16" s="154"/>
      <c r="G16" s="155"/>
      <c r="H16" s="156"/>
      <c r="I16" s="153"/>
      <c r="J16" s="154"/>
      <c r="K16" s="157"/>
      <c r="L16" s="158"/>
      <c r="M16" s="159"/>
      <c r="N16" s="86"/>
      <c r="O16" s="159"/>
      <c r="P16" s="87"/>
      <c r="Q16" s="87"/>
      <c r="R16" s="86"/>
      <c r="S16" s="160"/>
      <c r="T16" s="90"/>
      <c r="U16" s="91"/>
      <c r="V16" s="106"/>
      <c r="W16" s="105" t="s">
        <v>13</v>
      </c>
      <c r="X16" s="106" t="s">
        <v>27</v>
      </c>
      <c r="Y16" s="106"/>
      <c r="Z16" s="107"/>
      <c r="AA16" s="170"/>
    </row>
    <row r="17" spans="2:27" ht="16.899999999999999" customHeight="1" x14ac:dyDescent="0.25">
      <c r="B17" s="174"/>
      <c r="C17" s="235">
        <f>D17</f>
        <v>44074</v>
      </c>
      <c r="D17" s="202">
        <v>44074</v>
      </c>
      <c r="E17" s="20"/>
      <c r="F17" s="21"/>
      <c r="G17" s="22"/>
      <c r="H17" s="23"/>
      <c r="I17" s="20"/>
      <c r="J17" s="21"/>
      <c r="K17" s="24"/>
      <c r="L17" s="25"/>
      <c r="M17" s="42">
        <f>((TIME(G17,H17,0)-TIME(E17,F17,0))+(TIME(K17,L17,0)-TIME(I17,J17,0)))*24</f>
        <v>0</v>
      </c>
      <c r="N17" s="26"/>
      <c r="O17" s="42">
        <f>SUM(M17-N17)</f>
        <v>0</v>
      </c>
      <c r="P17" s="26"/>
      <c r="Q17" s="26"/>
      <c r="R17" s="42" t="str">
        <f t="shared" ref="R17:R22" si="0">IF(P17="TOIL", "Use TOIL column  →         ", IF(P17="F", "Use Flexi column →         ", IF(P17="UP", "Leave blank                      ",  "")))</f>
        <v/>
      </c>
      <c r="T17" s="92"/>
      <c r="U17" s="93"/>
      <c r="V17" s="106"/>
      <c r="W17" s="105" t="s">
        <v>14</v>
      </c>
      <c r="X17" s="106" t="s">
        <v>15</v>
      </c>
      <c r="Y17" s="106"/>
      <c r="Z17" s="107"/>
      <c r="AA17" s="170"/>
    </row>
    <row r="18" spans="2:27" ht="16.899999999999999" customHeight="1" x14ac:dyDescent="0.25">
      <c r="B18" s="174"/>
      <c r="C18" s="235">
        <f>C17+1</f>
        <v>44075</v>
      </c>
      <c r="D18" s="19" t="s">
        <v>46</v>
      </c>
      <c r="E18" s="280"/>
      <c r="F18" s="281"/>
      <c r="G18" s="282"/>
      <c r="H18" s="283"/>
      <c r="I18" s="280"/>
      <c r="J18" s="281"/>
      <c r="K18" s="284"/>
      <c r="L18" s="285"/>
      <c r="M18" s="42">
        <f t="shared" ref="M18:M23" si="1">((TIME(G18,H18,0)-TIME(E18,F18,0))+(TIME(K18,L18,0)-TIME(I18,J18,0)))*24</f>
        <v>0</v>
      </c>
      <c r="N18" s="26"/>
      <c r="O18" s="42">
        <f t="shared" ref="O18:O23" si="2">SUM(M18-N18)</f>
        <v>0</v>
      </c>
      <c r="P18" s="26"/>
      <c r="Q18" s="26"/>
      <c r="R18" s="42" t="str">
        <f t="shared" si="0"/>
        <v/>
      </c>
      <c r="T18" s="92"/>
      <c r="U18" s="93"/>
      <c r="V18" s="106"/>
      <c r="W18" s="105" t="s">
        <v>16</v>
      </c>
      <c r="X18" s="106" t="s">
        <v>37</v>
      </c>
      <c r="Y18" s="106"/>
      <c r="Z18" s="107"/>
      <c r="AA18" s="170"/>
    </row>
    <row r="19" spans="2:27" ht="16.899999999999999" customHeight="1" x14ac:dyDescent="0.25">
      <c r="B19" s="174"/>
      <c r="C19" s="235">
        <f t="shared" ref="C19:C23" si="3">C18+1</f>
        <v>44076</v>
      </c>
      <c r="D19" s="19" t="s">
        <v>47</v>
      </c>
      <c r="E19" s="280"/>
      <c r="F19" s="281"/>
      <c r="G19" s="282"/>
      <c r="H19" s="283"/>
      <c r="I19" s="280"/>
      <c r="J19" s="281"/>
      <c r="K19" s="284"/>
      <c r="L19" s="285"/>
      <c r="M19" s="42">
        <f t="shared" si="1"/>
        <v>0</v>
      </c>
      <c r="N19" s="26"/>
      <c r="O19" s="42">
        <f t="shared" si="2"/>
        <v>0</v>
      </c>
      <c r="P19" s="26"/>
      <c r="Q19" s="26"/>
      <c r="R19" s="42" t="str">
        <f t="shared" si="0"/>
        <v/>
      </c>
      <c r="T19" s="92"/>
      <c r="U19" s="93"/>
      <c r="V19" s="106"/>
      <c r="W19" s="105" t="s">
        <v>17</v>
      </c>
      <c r="X19" s="106" t="s">
        <v>28</v>
      </c>
      <c r="Y19" s="106"/>
      <c r="Z19" s="107"/>
      <c r="AA19" s="170"/>
    </row>
    <row r="20" spans="2:27" ht="16.899999999999999" customHeight="1" x14ac:dyDescent="0.25">
      <c r="B20" s="174"/>
      <c r="C20" s="235">
        <f t="shared" si="3"/>
        <v>44077</v>
      </c>
      <c r="D20" s="19" t="s">
        <v>48</v>
      </c>
      <c r="E20" s="280"/>
      <c r="F20" s="281"/>
      <c r="G20" s="282"/>
      <c r="H20" s="283"/>
      <c r="I20" s="280"/>
      <c r="J20" s="281"/>
      <c r="K20" s="284"/>
      <c r="L20" s="285"/>
      <c r="M20" s="42">
        <f t="shared" si="1"/>
        <v>0</v>
      </c>
      <c r="N20" s="26"/>
      <c r="O20" s="42">
        <f t="shared" si="2"/>
        <v>0</v>
      </c>
      <c r="P20" s="26"/>
      <c r="Q20" s="26"/>
      <c r="R20" s="42" t="str">
        <f t="shared" si="0"/>
        <v/>
      </c>
      <c r="T20" s="92"/>
      <c r="U20" s="93"/>
      <c r="V20" s="106"/>
      <c r="W20" s="105" t="s">
        <v>18</v>
      </c>
      <c r="X20" s="106" t="s">
        <v>19</v>
      </c>
      <c r="Y20" s="106"/>
      <c r="Z20" s="107"/>
      <c r="AA20" s="170"/>
    </row>
    <row r="21" spans="2:27" ht="16.899999999999999" customHeight="1" x14ac:dyDescent="0.25">
      <c r="B21" s="174"/>
      <c r="C21" s="235">
        <f t="shared" si="3"/>
        <v>44078</v>
      </c>
      <c r="D21" s="19" t="s">
        <v>42</v>
      </c>
      <c r="E21" s="280"/>
      <c r="F21" s="281"/>
      <c r="G21" s="282"/>
      <c r="H21" s="283"/>
      <c r="I21" s="280"/>
      <c r="J21" s="281"/>
      <c r="K21" s="284"/>
      <c r="L21" s="285"/>
      <c r="M21" s="42">
        <f t="shared" si="1"/>
        <v>0</v>
      </c>
      <c r="N21" s="26"/>
      <c r="O21" s="42">
        <f t="shared" si="2"/>
        <v>0</v>
      </c>
      <c r="P21" s="26"/>
      <c r="Q21" s="26"/>
      <c r="R21" s="42" t="str">
        <f t="shared" si="0"/>
        <v/>
      </c>
      <c r="T21" s="92"/>
      <c r="U21" s="93"/>
      <c r="V21" s="106"/>
      <c r="W21" s="105" t="s">
        <v>20</v>
      </c>
      <c r="X21" s="106" t="s">
        <v>21</v>
      </c>
      <c r="Y21" s="106"/>
      <c r="Z21" s="107"/>
      <c r="AA21" s="170"/>
    </row>
    <row r="22" spans="2:27" ht="16.899999999999999" customHeight="1" x14ac:dyDescent="0.25">
      <c r="B22" s="174"/>
      <c r="C22" s="235">
        <f t="shared" si="3"/>
        <v>44079</v>
      </c>
      <c r="D22" s="19" t="s">
        <v>43</v>
      </c>
      <c r="E22" s="20"/>
      <c r="F22" s="21"/>
      <c r="G22" s="22"/>
      <c r="H22" s="23"/>
      <c r="I22" s="20"/>
      <c r="J22" s="21"/>
      <c r="K22" s="24"/>
      <c r="L22" s="25"/>
      <c r="M22" s="42">
        <f t="shared" si="1"/>
        <v>0</v>
      </c>
      <c r="N22" s="26"/>
      <c r="O22" s="42">
        <f t="shared" si="2"/>
        <v>0</v>
      </c>
      <c r="P22" s="26"/>
      <c r="Q22" s="26"/>
      <c r="R22" s="42" t="str">
        <f t="shared" si="0"/>
        <v/>
      </c>
      <c r="T22" s="92"/>
      <c r="U22" s="93"/>
      <c r="V22" s="106"/>
      <c r="W22" s="105" t="s">
        <v>22</v>
      </c>
      <c r="X22" s="106" t="s">
        <v>23</v>
      </c>
      <c r="Y22" s="106"/>
      <c r="Z22" s="107"/>
      <c r="AA22" s="170"/>
    </row>
    <row r="23" spans="2:27" ht="16.899999999999999" customHeight="1" x14ac:dyDescent="0.25">
      <c r="B23" s="174"/>
      <c r="C23" s="235">
        <f t="shared" si="3"/>
        <v>44080</v>
      </c>
      <c r="D23" s="19" t="s">
        <v>44</v>
      </c>
      <c r="E23" s="20"/>
      <c r="F23" s="21"/>
      <c r="G23" s="22"/>
      <c r="H23" s="23"/>
      <c r="I23" s="20"/>
      <c r="J23" s="21"/>
      <c r="K23" s="24"/>
      <c r="L23" s="25"/>
      <c r="M23" s="42">
        <f t="shared" si="1"/>
        <v>0</v>
      </c>
      <c r="N23" s="26"/>
      <c r="O23" s="42">
        <f t="shared" si="2"/>
        <v>0</v>
      </c>
      <c r="P23" s="26"/>
      <c r="Q23" s="26"/>
      <c r="R23" s="42"/>
      <c r="T23" s="92"/>
      <c r="U23" s="93"/>
      <c r="V23" s="106"/>
      <c r="W23" s="105" t="s">
        <v>24</v>
      </c>
      <c r="X23" s="106" t="s">
        <v>33</v>
      </c>
      <c r="Y23" s="106"/>
      <c r="Z23" s="107"/>
      <c r="AA23" s="170"/>
    </row>
    <row r="24" spans="2:27" s="28" customFormat="1" ht="16.899999999999999" customHeight="1" x14ac:dyDescent="0.25">
      <c r="B24" s="187"/>
      <c r="C24" s="236"/>
      <c r="D24" s="39" t="s">
        <v>50</v>
      </c>
      <c r="E24" s="55"/>
      <c r="F24" s="56"/>
      <c r="G24" s="57"/>
      <c r="H24" s="58"/>
      <c r="I24" s="55"/>
      <c r="J24" s="56"/>
      <c r="K24" s="59"/>
      <c r="L24" s="60"/>
      <c r="M24" s="161"/>
      <c r="N24" s="45"/>
      <c r="O24" s="40">
        <f>SUM(O17:O23)</f>
        <v>0</v>
      </c>
      <c r="P24" s="61"/>
      <c r="Q24" s="40">
        <f>SUM(Q17:Q23)</f>
        <v>0</v>
      </c>
      <c r="R24" s="40">
        <f>SUM(O24-G$7)+Q24</f>
        <v>0</v>
      </c>
      <c r="S24" s="62"/>
      <c r="T24" s="88"/>
      <c r="U24" s="89"/>
      <c r="V24" s="113"/>
      <c r="W24" s="105" t="s">
        <v>55</v>
      </c>
      <c r="X24" s="106" t="s">
        <v>53</v>
      </c>
      <c r="Y24" s="106"/>
      <c r="Z24" s="107"/>
      <c r="AA24" s="175"/>
    </row>
    <row r="25" spans="2:27" ht="16.899999999999999" customHeight="1" x14ac:dyDescent="0.25">
      <c r="B25" s="174"/>
      <c r="C25" s="235"/>
      <c r="D25" s="19"/>
      <c r="E25" s="63"/>
      <c r="F25" s="64"/>
      <c r="G25" s="65"/>
      <c r="H25" s="66"/>
      <c r="I25" s="63"/>
      <c r="J25" s="64"/>
      <c r="K25" s="67"/>
      <c r="L25" s="68"/>
      <c r="M25" s="42"/>
      <c r="N25" s="41"/>
      <c r="O25" s="42"/>
      <c r="P25" s="69"/>
      <c r="Q25" s="69"/>
      <c r="R25" s="41"/>
      <c r="S25" s="27"/>
      <c r="T25" s="94"/>
      <c r="U25" s="95"/>
      <c r="V25" s="106"/>
      <c r="W25" s="105" t="s">
        <v>62</v>
      </c>
      <c r="X25" s="106" t="s">
        <v>49</v>
      </c>
      <c r="Y25" s="113"/>
      <c r="Z25" s="115"/>
      <c r="AA25" s="170"/>
    </row>
    <row r="26" spans="2:27" ht="16.899999999999999" customHeight="1" thickBot="1" x14ac:dyDescent="0.3">
      <c r="B26" s="174"/>
      <c r="C26" s="235">
        <f>C23+1</f>
        <v>44081</v>
      </c>
      <c r="D26" s="19" t="s">
        <v>45</v>
      </c>
      <c r="E26" s="280"/>
      <c r="F26" s="281"/>
      <c r="G26" s="282"/>
      <c r="H26" s="283"/>
      <c r="I26" s="280"/>
      <c r="J26" s="281"/>
      <c r="K26" s="284"/>
      <c r="L26" s="285"/>
      <c r="M26" s="42">
        <f t="shared" ref="M26:M32" si="4">((TIME(G26,H26,0)-TIME(E26,F26,0))+(TIME(K26,L26,0)-TIME(I26,J26,0)))*24</f>
        <v>0</v>
      </c>
      <c r="N26" s="286"/>
      <c r="O26" s="42">
        <f t="shared" ref="O26:O31" si="5">SUM(M26-N26)</f>
        <v>0</v>
      </c>
      <c r="P26" s="26"/>
      <c r="Q26" s="26"/>
      <c r="R26" s="42" t="str">
        <f t="shared" ref="R26:R32" si="6">IF(P26="TOIL", "Use TOIL column  →         ", IF(P26="F", "Use Flexi column →         ", IF(P26="UP", "Leave blank                      ",  "")))</f>
        <v/>
      </c>
      <c r="T26" s="92"/>
      <c r="U26" s="93"/>
      <c r="V26" s="106"/>
      <c r="W26" s="122"/>
      <c r="X26" s="120"/>
      <c r="Y26" s="120"/>
      <c r="Z26" s="121"/>
      <c r="AA26" s="170"/>
    </row>
    <row r="27" spans="2:27" ht="16.899999999999999" customHeight="1" thickBot="1" x14ac:dyDescent="0.3">
      <c r="B27" s="174"/>
      <c r="C27" s="235">
        <f>C26+1</f>
        <v>44082</v>
      </c>
      <c r="D27" s="19" t="s">
        <v>46</v>
      </c>
      <c r="E27" s="280"/>
      <c r="F27" s="281"/>
      <c r="G27" s="282"/>
      <c r="H27" s="283"/>
      <c r="I27" s="280"/>
      <c r="J27" s="281"/>
      <c r="K27" s="284"/>
      <c r="L27" s="285"/>
      <c r="M27" s="42">
        <f t="shared" si="4"/>
        <v>0</v>
      </c>
      <c r="N27" s="286"/>
      <c r="O27" s="42">
        <f t="shared" si="5"/>
        <v>0</v>
      </c>
      <c r="P27" s="26"/>
      <c r="Q27" s="26"/>
      <c r="R27" s="42" t="str">
        <f t="shared" si="6"/>
        <v/>
      </c>
      <c r="T27" s="92"/>
      <c r="U27" s="93"/>
      <c r="V27" s="106"/>
      <c r="W27" s="106"/>
      <c r="X27" s="106"/>
      <c r="Y27" s="106"/>
      <c r="Z27" s="106"/>
      <c r="AA27" s="170"/>
    </row>
    <row r="28" spans="2:27" ht="16.899999999999999" customHeight="1" x14ac:dyDescent="0.25">
      <c r="B28" s="174"/>
      <c r="C28" s="235">
        <f t="shared" ref="C28:C32" si="7">C27+1</f>
        <v>44083</v>
      </c>
      <c r="D28" s="19" t="s">
        <v>47</v>
      </c>
      <c r="E28" s="280"/>
      <c r="F28" s="281"/>
      <c r="G28" s="282"/>
      <c r="H28" s="283"/>
      <c r="I28" s="280"/>
      <c r="J28" s="281"/>
      <c r="K28" s="284"/>
      <c r="L28" s="285"/>
      <c r="M28" s="42">
        <f t="shared" si="4"/>
        <v>0</v>
      </c>
      <c r="N28" s="286"/>
      <c r="O28" s="42">
        <f t="shared" si="5"/>
        <v>0</v>
      </c>
      <c r="P28" s="26"/>
      <c r="Q28" s="26"/>
      <c r="R28" s="42" t="str">
        <f t="shared" si="6"/>
        <v/>
      </c>
      <c r="T28" s="92"/>
      <c r="U28" s="93"/>
      <c r="V28" s="106"/>
      <c r="W28" s="102"/>
      <c r="X28" s="103"/>
      <c r="Y28" s="103"/>
      <c r="Z28" s="104"/>
      <c r="AA28" s="170"/>
    </row>
    <row r="29" spans="2:27" ht="16.899999999999999" customHeight="1" x14ac:dyDescent="0.25">
      <c r="B29" s="174"/>
      <c r="C29" s="235">
        <f t="shared" si="7"/>
        <v>44084</v>
      </c>
      <c r="D29" s="19" t="s">
        <v>48</v>
      </c>
      <c r="E29" s="280"/>
      <c r="F29" s="281"/>
      <c r="G29" s="282"/>
      <c r="H29" s="283"/>
      <c r="I29" s="280"/>
      <c r="J29" s="281"/>
      <c r="K29" s="284"/>
      <c r="L29" s="285"/>
      <c r="M29" s="42">
        <f t="shared" si="4"/>
        <v>0</v>
      </c>
      <c r="N29" s="286"/>
      <c r="O29" s="42">
        <f t="shared" si="5"/>
        <v>0</v>
      </c>
      <c r="P29" s="26"/>
      <c r="Q29" s="26"/>
      <c r="R29" s="42" t="str">
        <f t="shared" si="6"/>
        <v/>
      </c>
      <c r="T29" s="92"/>
      <c r="U29" s="93"/>
      <c r="V29" s="106"/>
      <c r="W29" s="105"/>
      <c r="X29" s="106"/>
      <c r="Y29" s="106"/>
      <c r="Z29" s="107"/>
      <c r="AA29" s="170"/>
    </row>
    <row r="30" spans="2:27" ht="16.899999999999999" customHeight="1" x14ac:dyDescent="0.25">
      <c r="B30" s="174"/>
      <c r="C30" s="235">
        <f t="shared" si="7"/>
        <v>44085</v>
      </c>
      <c r="D30" s="19" t="s">
        <v>42</v>
      </c>
      <c r="E30" s="280"/>
      <c r="F30" s="281"/>
      <c r="G30" s="282"/>
      <c r="H30" s="283"/>
      <c r="I30" s="280"/>
      <c r="J30" s="281"/>
      <c r="K30" s="284"/>
      <c r="L30" s="285"/>
      <c r="M30" s="42">
        <f t="shared" si="4"/>
        <v>0</v>
      </c>
      <c r="N30" s="286"/>
      <c r="O30" s="42">
        <f t="shared" si="5"/>
        <v>0</v>
      </c>
      <c r="P30" s="26"/>
      <c r="Q30" s="26"/>
      <c r="R30" s="42" t="str">
        <f t="shared" si="6"/>
        <v/>
      </c>
      <c r="T30" s="92"/>
      <c r="U30" s="93"/>
      <c r="V30" s="106"/>
      <c r="W30" s="108"/>
      <c r="X30" s="106"/>
      <c r="Y30" s="106"/>
      <c r="Z30" s="107"/>
      <c r="AA30" s="170"/>
    </row>
    <row r="31" spans="2:27" ht="16.899999999999999" customHeight="1" x14ac:dyDescent="0.25">
      <c r="B31" s="174"/>
      <c r="C31" s="235">
        <f t="shared" si="7"/>
        <v>44086</v>
      </c>
      <c r="D31" s="19" t="s">
        <v>43</v>
      </c>
      <c r="E31" s="20"/>
      <c r="F31" s="21"/>
      <c r="G31" s="22"/>
      <c r="H31" s="23"/>
      <c r="I31" s="20"/>
      <c r="J31" s="21"/>
      <c r="K31" s="24"/>
      <c r="L31" s="25"/>
      <c r="M31" s="42">
        <f t="shared" si="4"/>
        <v>0</v>
      </c>
      <c r="N31" s="26"/>
      <c r="O31" s="42">
        <f t="shared" si="5"/>
        <v>0</v>
      </c>
      <c r="P31" s="26"/>
      <c r="Q31" s="26"/>
      <c r="R31" s="42"/>
      <c r="T31" s="92"/>
      <c r="U31" s="93"/>
      <c r="V31" s="106"/>
      <c r="W31" s="109" t="s">
        <v>38</v>
      </c>
      <c r="X31" s="110"/>
      <c r="Y31" s="111"/>
      <c r="Z31" s="107"/>
      <c r="AA31" s="170"/>
    </row>
    <row r="32" spans="2:27" ht="16.899999999999999" customHeight="1" x14ac:dyDescent="0.25">
      <c r="B32" s="174"/>
      <c r="C32" s="235">
        <f t="shared" si="7"/>
        <v>44087</v>
      </c>
      <c r="D32" s="19" t="s">
        <v>44</v>
      </c>
      <c r="E32" s="20"/>
      <c r="F32" s="21"/>
      <c r="G32" s="22"/>
      <c r="H32" s="23"/>
      <c r="I32" s="20"/>
      <c r="J32" s="21"/>
      <c r="K32" s="24"/>
      <c r="L32" s="25"/>
      <c r="M32" s="42">
        <f t="shared" si="4"/>
        <v>0</v>
      </c>
      <c r="N32" s="26"/>
      <c r="O32" s="42">
        <f>M32</f>
        <v>0</v>
      </c>
      <c r="P32" s="26"/>
      <c r="Q32" s="26"/>
      <c r="R32" s="42" t="str">
        <f t="shared" si="6"/>
        <v/>
      </c>
      <c r="T32" s="92"/>
      <c r="U32" s="93"/>
      <c r="V32" s="106"/>
      <c r="W32" s="109" t="s">
        <v>25</v>
      </c>
      <c r="X32" s="110"/>
      <c r="Y32" s="111"/>
      <c r="Z32" s="107"/>
      <c r="AA32" s="170"/>
    </row>
    <row r="33" spans="2:27" s="28" customFormat="1" ht="16.899999999999999" customHeight="1" thickBot="1" x14ac:dyDescent="0.3">
      <c r="B33" s="187"/>
      <c r="C33" s="236"/>
      <c r="D33" s="39" t="s">
        <v>50</v>
      </c>
      <c r="E33" s="55"/>
      <c r="F33" s="56"/>
      <c r="G33" s="57"/>
      <c r="H33" s="58"/>
      <c r="I33" s="55"/>
      <c r="J33" s="56"/>
      <c r="K33" s="59"/>
      <c r="L33" s="60"/>
      <c r="M33" s="161"/>
      <c r="N33" s="45"/>
      <c r="O33" s="40">
        <f>SUM(O26:O32)</f>
        <v>0</v>
      </c>
      <c r="P33" s="70"/>
      <c r="Q33" s="40">
        <f>SUM(Q26:Q32)</f>
        <v>0</v>
      </c>
      <c r="R33" s="40">
        <f>SUM(O33-G$7)+Q33</f>
        <v>0</v>
      </c>
      <c r="S33" s="62"/>
      <c r="T33" s="88"/>
      <c r="U33" s="89"/>
      <c r="V33" s="113"/>
      <c r="W33" s="112"/>
      <c r="X33" s="113"/>
      <c r="Y33" s="114"/>
      <c r="Z33" s="115"/>
      <c r="AA33" s="175"/>
    </row>
    <row r="34" spans="2:27" ht="16.899999999999999" customHeight="1" x14ac:dyDescent="0.25">
      <c r="B34" s="174"/>
      <c r="C34" s="235"/>
      <c r="D34" s="19"/>
      <c r="E34" s="63"/>
      <c r="F34" s="64"/>
      <c r="G34" s="65"/>
      <c r="H34" s="66"/>
      <c r="I34" s="63"/>
      <c r="J34" s="64"/>
      <c r="K34" s="67"/>
      <c r="L34" s="68"/>
      <c r="M34" s="42"/>
      <c r="N34" s="41"/>
      <c r="O34" s="42"/>
      <c r="P34" s="71"/>
      <c r="Q34" s="71"/>
      <c r="R34" s="41"/>
      <c r="S34" s="27"/>
      <c r="T34" s="96"/>
      <c r="U34" s="95"/>
      <c r="V34" s="106"/>
      <c r="W34" s="108"/>
      <c r="X34" s="116" t="s">
        <v>84</v>
      </c>
      <c r="Y34" s="353"/>
      <c r="Z34" s="354"/>
      <c r="AA34" s="170"/>
    </row>
    <row r="35" spans="2:27" ht="16.899999999999999" customHeight="1" thickBot="1" x14ac:dyDescent="0.3">
      <c r="B35" s="174"/>
      <c r="C35" s="235">
        <f>C32+1</f>
        <v>44088</v>
      </c>
      <c r="D35" s="19" t="s">
        <v>45</v>
      </c>
      <c r="E35" s="280"/>
      <c r="F35" s="281"/>
      <c r="G35" s="282"/>
      <c r="H35" s="283"/>
      <c r="I35" s="280"/>
      <c r="J35" s="281"/>
      <c r="K35" s="284"/>
      <c r="L35" s="285"/>
      <c r="M35" s="42">
        <f t="shared" ref="M35:M41" si="8">((TIME(G35,H35,0)-TIME(E35,F35,0))+(TIME(K35,L35,0)-TIME(I35,J35,0)))*24</f>
        <v>0</v>
      </c>
      <c r="N35" s="286"/>
      <c r="O35" s="42">
        <f t="shared" ref="O35:O41" si="9">SUM(M35-N35)</f>
        <v>0</v>
      </c>
      <c r="P35" s="26"/>
      <c r="Q35" s="26"/>
      <c r="R35" s="42" t="str">
        <f t="shared" ref="R35:R41" si="10">IF(P35="TOIL", "Use TOIL column  →         ", IF(P35="F", "Use Flexi column →         ", IF(P35="UP", "Leave blank                      ",  "")))</f>
        <v/>
      </c>
      <c r="T35" s="92"/>
      <c r="U35" s="93"/>
      <c r="V35" s="106"/>
      <c r="W35" s="109"/>
      <c r="X35" s="117" t="s">
        <v>85</v>
      </c>
      <c r="Y35" s="355"/>
      <c r="Z35" s="356"/>
      <c r="AA35" s="170"/>
    </row>
    <row r="36" spans="2:27" ht="16.899999999999999" customHeight="1" thickBot="1" x14ac:dyDescent="0.3">
      <c r="B36" s="174"/>
      <c r="C36" s="235">
        <f>C35+1</f>
        <v>44089</v>
      </c>
      <c r="D36" s="19" t="s">
        <v>46</v>
      </c>
      <c r="E36" s="280"/>
      <c r="F36" s="281"/>
      <c r="G36" s="282"/>
      <c r="H36" s="283"/>
      <c r="I36" s="280"/>
      <c r="J36" s="281"/>
      <c r="K36" s="284"/>
      <c r="L36" s="285"/>
      <c r="M36" s="42">
        <f t="shared" si="8"/>
        <v>0</v>
      </c>
      <c r="N36" s="286"/>
      <c r="O36" s="42">
        <f t="shared" si="9"/>
        <v>0</v>
      </c>
      <c r="P36" s="26"/>
      <c r="Q36" s="26"/>
      <c r="R36" s="42" t="str">
        <f t="shared" si="10"/>
        <v/>
      </c>
      <c r="T36" s="92"/>
      <c r="U36" s="93"/>
      <c r="V36" s="106"/>
      <c r="W36" s="108"/>
      <c r="X36" s="106"/>
      <c r="Y36" s="111"/>
      <c r="Z36" s="107"/>
      <c r="AA36" s="170"/>
    </row>
    <row r="37" spans="2:27" ht="16.899999999999999" customHeight="1" x14ac:dyDescent="0.25">
      <c r="B37" s="174"/>
      <c r="C37" s="235">
        <f t="shared" ref="C37:C41" si="11">C36+1</f>
        <v>44090</v>
      </c>
      <c r="D37" s="19" t="s">
        <v>47</v>
      </c>
      <c r="E37" s="280"/>
      <c r="F37" s="281"/>
      <c r="G37" s="282"/>
      <c r="H37" s="283"/>
      <c r="I37" s="280"/>
      <c r="J37" s="281"/>
      <c r="K37" s="284"/>
      <c r="L37" s="285"/>
      <c r="M37" s="42">
        <f t="shared" si="8"/>
        <v>0</v>
      </c>
      <c r="N37" s="286"/>
      <c r="O37" s="42">
        <f t="shared" si="9"/>
        <v>0</v>
      </c>
      <c r="P37" s="26"/>
      <c r="Q37" s="26"/>
      <c r="R37" s="42" t="str">
        <f t="shared" si="10"/>
        <v/>
      </c>
      <c r="T37" s="92"/>
      <c r="U37" s="93"/>
      <c r="V37" s="106"/>
      <c r="W37" s="109"/>
      <c r="X37" s="116" t="s">
        <v>86</v>
      </c>
      <c r="Y37" s="345"/>
      <c r="Z37" s="346"/>
      <c r="AA37" s="170"/>
    </row>
    <row r="38" spans="2:27" ht="16.899999999999999" customHeight="1" thickBot="1" x14ac:dyDescent="0.3">
      <c r="B38" s="174"/>
      <c r="C38" s="235">
        <f t="shared" si="11"/>
        <v>44091</v>
      </c>
      <c r="D38" s="19" t="s">
        <v>48</v>
      </c>
      <c r="E38" s="280"/>
      <c r="F38" s="281"/>
      <c r="G38" s="282"/>
      <c r="H38" s="283"/>
      <c r="I38" s="280"/>
      <c r="J38" s="281"/>
      <c r="K38" s="284"/>
      <c r="L38" s="285"/>
      <c r="M38" s="42">
        <f t="shared" si="8"/>
        <v>0</v>
      </c>
      <c r="N38" s="286"/>
      <c r="O38" s="42">
        <f t="shared" si="9"/>
        <v>0</v>
      </c>
      <c r="P38" s="26"/>
      <c r="Q38" s="26"/>
      <c r="R38" s="42" t="str">
        <f t="shared" si="10"/>
        <v/>
      </c>
      <c r="T38" s="92"/>
      <c r="U38" s="93"/>
      <c r="V38" s="106"/>
      <c r="W38" s="105"/>
      <c r="X38" s="106"/>
      <c r="Y38" s="347"/>
      <c r="Z38" s="348"/>
      <c r="AA38" s="170"/>
    </row>
    <row r="39" spans="2:27" ht="16.899999999999999" customHeight="1" x14ac:dyDescent="0.25">
      <c r="B39" s="174"/>
      <c r="C39" s="235">
        <f t="shared" si="11"/>
        <v>44092</v>
      </c>
      <c r="D39" s="19" t="s">
        <v>42</v>
      </c>
      <c r="E39" s="280"/>
      <c r="F39" s="281"/>
      <c r="G39" s="282"/>
      <c r="H39" s="283"/>
      <c r="I39" s="280"/>
      <c r="J39" s="281"/>
      <c r="K39" s="284"/>
      <c r="L39" s="285"/>
      <c r="M39" s="42">
        <f t="shared" si="8"/>
        <v>0</v>
      </c>
      <c r="N39" s="286"/>
      <c r="O39" s="42">
        <f t="shared" si="9"/>
        <v>0</v>
      </c>
      <c r="P39" s="26"/>
      <c r="Q39" s="26"/>
      <c r="R39" s="42" t="str">
        <f t="shared" si="10"/>
        <v/>
      </c>
      <c r="T39" s="92"/>
      <c r="U39" s="93"/>
      <c r="V39" s="106"/>
      <c r="W39" s="109"/>
      <c r="X39" s="106"/>
      <c r="Y39" s="111"/>
      <c r="Z39" s="104"/>
      <c r="AA39" s="170"/>
    </row>
    <row r="40" spans="2:27" ht="16.899999999999999" customHeight="1" x14ac:dyDescent="0.25">
      <c r="B40" s="174"/>
      <c r="C40" s="235">
        <f t="shared" si="11"/>
        <v>44093</v>
      </c>
      <c r="D40" s="19" t="s">
        <v>43</v>
      </c>
      <c r="E40" s="20"/>
      <c r="F40" s="21"/>
      <c r="G40" s="22"/>
      <c r="H40" s="23"/>
      <c r="I40" s="20"/>
      <c r="J40" s="21"/>
      <c r="K40" s="24"/>
      <c r="L40" s="25"/>
      <c r="M40" s="42">
        <f t="shared" si="8"/>
        <v>0</v>
      </c>
      <c r="N40" s="26"/>
      <c r="O40" s="42">
        <f t="shared" si="9"/>
        <v>0</v>
      </c>
      <c r="P40" s="26"/>
      <c r="Q40" s="26"/>
      <c r="R40" s="42" t="str">
        <f t="shared" si="10"/>
        <v/>
      </c>
      <c r="T40" s="92"/>
      <c r="U40" s="93"/>
      <c r="V40" s="106"/>
      <c r="W40" s="108"/>
      <c r="X40" s="106"/>
      <c r="Y40" s="106"/>
      <c r="Z40" s="107"/>
      <c r="AA40" s="170"/>
    </row>
    <row r="41" spans="2:27" ht="16.899999999999999" customHeight="1" thickBot="1" x14ac:dyDescent="0.3">
      <c r="B41" s="174"/>
      <c r="C41" s="235">
        <f t="shared" si="11"/>
        <v>44094</v>
      </c>
      <c r="D41" s="19" t="s">
        <v>44</v>
      </c>
      <c r="E41" s="20"/>
      <c r="F41" s="21"/>
      <c r="G41" s="22"/>
      <c r="H41" s="23"/>
      <c r="I41" s="20"/>
      <c r="J41" s="21"/>
      <c r="K41" s="24"/>
      <c r="L41" s="25"/>
      <c r="M41" s="42">
        <f t="shared" si="8"/>
        <v>0</v>
      </c>
      <c r="N41" s="26"/>
      <c r="O41" s="42">
        <f t="shared" si="9"/>
        <v>0</v>
      </c>
      <c r="P41" s="26"/>
      <c r="Q41" s="26"/>
      <c r="R41" s="42" t="str">
        <f t="shared" si="10"/>
        <v/>
      </c>
      <c r="T41" s="92"/>
      <c r="U41" s="93"/>
      <c r="V41" s="106"/>
      <c r="W41" s="108"/>
      <c r="X41" s="106"/>
      <c r="Y41" s="106"/>
      <c r="Z41" s="107"/>
      <c r="AA41" s="170"/>
    </row>
    <row r="42" spans="2:27" s="28" customFormat="1" ht="16.899999999999999" customHeight="1" x14ac:dyDescent="0.25">
      <c r="B42" s="187"/>
      <c r="C42" s="236"/>
      <c r="D42" s="39" t="s">
        <v>50</v>
      </c>
      <c r="E42" s="55"/>
      <c r="F42" s="56"/>
      <c r="G42" s="57"/>
      <c r="H42" s="58"/>
      <c r="I42" s="55"/>
      <c r="J42" s="56"/>
      <c r="K42" s="59"/>
      <c r="L42" s="60"/>
      <c r="M42" s="161"/>
      <c r="N42" s="45"/>
      <c r="O42" s="40">
        <f>SUM(O35:O41)</f>
        <v>0</v>
      </c>
      <c r="P42" s="70"/>
      <c r="Q42" s="40">
        <f>SUM(Q35:Q41)</f>
        <v>0</v>
      </c>
      <c r="R42" s="40">
        <f>SUM(O42-G$7)+Q42</f>
        <v>0</v>
      </c>
      <c r="S42" s="62"/>
      <c r="T42" s="88"/>
      <c r="U42" s="89"/>
      <c r="V42" s="113"/>
      <c r="W42" s="112"/>
      <c r="X42" s="116" t="s">
        <v>82</v>
      </c>
      <c r="Y42" s="357"/>
      <c r="Z42" s="358"/>
      <c r="AA42" s="175"/>
    </row>
    <row r="43" spans="2:27" ht="16.899999999999999" customHeight="1" thickBot="1" x14ac:dyDescent="0.3">
      <c r="B43" s="174"/>
      <c r="C43" s="235"/>
      <c r="D43" s="19"/>
      <c r="E43" s="63"/>
      <c r="F43" s="64"/>
      <c r="G43" s="65"/>
      <c r="H43" s="66"/>
      <c r="I43" s="63"/>
      <c r="J43" s="64"/>
      <c r="K43" s="67"/>
      <c r="L43" s="68"/>
      <c r="M43" s="42"/>
      <c r="N43" s="41"/>
      <c r="O43" s="42"/>
      <c r="P43" s="71"/>
      <c r="Q43" s="71"/>
      <c r="R43" s="41"/>
      <c r="S43" s="27"/>
      <c r="T43" s="96"/>
      <c r="U43" s="95"/>
      <c r="V43" s="106"/>
      <c r="W43" s="108"/>
      <c r="X43" s="118" t="s">
        <v>83</v>
      </c>
      <c r="Y43" s="359"/>
      <c r="Z43" s="360"/>
      <c r="AA43" s="170"/>
    </row>
    <row r="44" spans="2:27" ht="16.899999999999999" customHeight="1" thickBot="1" x14ac:dyDescent="0.3">
      <c r="B44" s="174"/>
      <c r="C44" s="235">
        <f>C41+1</f>
        <v>44095</v>
      </c>
      <c r="D44" s="19" t="s">
        <v>45</v>
      </c>
      <c r="E44" s="280"/>
      <c r="F44" s="281"/>
      <c r="G44" s="282"/>
      <c r="H44" s="283"/>
      <c r="I44" s="280"/>
      <c r="J44" s="281"/>
      <c r="K44" s="284"/>
      <c r="L44" s="285"/>
      <c r="M44" s="42">
        <f t="shared" ref="M44:M50" si="12">((TIME(G44,H44,0)-TIME(E44,F44,0))+(TIME(K44,L44,0)-TIME(I44,J44,0)))*24</f>
        <v>0</v>
      </c>
      <c r="N44" s="286"/>
      <c r="O44" s="42">
        <f t="shared" ref="O44:O50" si="13">SUM(M44-N44)</f>
        <v>0</v>
      </c>
      <c r="P44" s="26"/>
      <c r="Q44" s="26"/>
      <c r="R44" s="42" t="str">
        <f t="shared" ref="R44:R50" si="14">IF(P44="TOIL", "Use TOIL column  →         ", IF(P44="F", "Use Flexi column →         ", IF(P44="UP", "Leave blank                      ",  "")))</f>
        <v/>
      </c>
      <c r="T44" s="92"/>
      <c r="U44" s="93"/>
      <c r="V44" s="106"/>
      <c r="W44" s="108"/>
      <c r="X44" s="106"/>
      <c r="Y44" s="106"/>
      <c r="Z44" s="107"/>
      <c r="AA44" s="170"/>
    </row>
    <row r="45" spans="2:27" ht="16.899999999999999" customHeight="1" x14ac:dyDescent="0.25">
      <c r="B45" s="174"/>
      <c r="C45" s="235">
        <f>C44+1</f>
        <v>44096</v>
      </c>
      <c r="D45" s="19" t="s">
        <v>46</v>
      </c>
      <c r="E45" s="280"/>
      <c r="F45" s="281"/>
      <c r="G45" s="282"/>
      <c r="H45" s="283"/>
      <c r="I45" s="280"/>
      <c r="J45" s="281"/>
      <c r="K45" s="284"/>
      <c r="L45" s="285"/>
      <c r="M45" s="42">
        <f t="shared" si="12"/>
        <v>0</v>
      </c>
      <c r="N45" s="286"/>
      <c r="O45" s="42">
        <f t="shared" si="13"/>
        <v>0</v>
      </c>
      <c r="P45" s="26"/>
      <c r="Q45" s="26"/>
      <c r="R45" s="42" t="str">
        <f t="shared" si="14"/>
        <v/>
      </c>
      <c r="T45" s="92"/>
      <c r="U45" s="93"/>
      <c r="V45" s="106"/>
      <c r="W45" s="109"/>
      <c r="X45" s="116" t="s">
        <v>86</v>
      </c>
      <c r="Y45" s="345"/>
      <c r="Z45" s="346"/>
      <c r="AA45" s="170"/>
    </row>
    <row r="46" spans="2:27" ht="16.899999999999999" customHeight="1" thickBot="1" x14ac:dyDescent="0.3">
      <c r="B46" s="174"/>
      <c r="C46" s="235">
        <f t="shared" ref="C46:C50" si="15">C45+1</f>
        <v>44097</v>
      </c>
      <c r="D46" s="19" t="s">
        <v>47</v>
      </c>
      <c r="E46" s="280"/>
      <c r="F46" s="281"/>
      <c r="G46" s="282"/>
      <c r="H46" s="283"/>
      <c r="I46" s="280"/>
      <c r="J46" s="281"/>
      <c r="K46" s="284"/>
      <c r="L46" s="285"/>
      <c r="M46" s="42">
        <f t="shared" si="12"/>
        <v>0</v>
      </c>
      <c r="N46" s="286"/>
      <c r="O46" s="42">
        <f t="shared" si="13"/>
        <v>0</v>
      </c>
      <c r="P46" s="26"/>
      <c r="Q46" s="26"/>
      <c r="R46" s="42" t="str">
        <f t="shared" si="14"/>
        <v/>
      </c>
      <c r="T46" s="92"/>
      <c r="U46" s="93"/>
      <c r="V46" s="106"/>
      <c r="W46" s="108"/>
      <c r="X46" s="106"/>
      <c r="Y46" s="347"/>
      <c r="Z46" s="348"/>
      <c r="AA46" s="170"/>
    </row>
    <row r="47" spans="2:27" ht="16.899999999999999" customHeight="1" thickBot="1" x14ac:dyDescent="0.3">
      <c r="B47" s="174"/>
      <c r="C47" s="235">
        <f t="shared" si="15"/>
        <v>44098</v>
      </c>
      <c r="D47" s="19" t="s">
        <v>48</v>
      </c>
      <c r="E47" s="280"/>
      <c r="F47" s="281"/>
      <c r="G47" s="282"/>
      <c r="H47" s="283"/>
      <c r="I47" s="280"/>
      <c r="J47" s="281"/>
      <c r="K47" s="284"/>
      <c r="L47" s="285"/>
      <c r="M47" s="42">
        <f t="shared" si="12"/>
        <v>0</v>
      </c>
      <c r="N47" s="286"/>
      <c r="O47" s="42">
        <f t="shared" si="13"/>
        <v>0</v>
      </c>
      <c r="P47" s="26"/>
      <c r="Q47" s="26"/>
      <c r="R47" s="42" t="str">
        <f t="shared" si="14"/>
        <v/>
      </c>
      <c r="T47" s="92"/>
      <c r="U47" s="93"/>
      <c r="V47" s="106"/>
      <c r="W47" s="119"/>
      <c r="X47" s="120"/>
      <c r="Y47" s="120"/>
      <c r="Z47" s="121"/>
      <c r="AA47" s="170"/>
    </row>
    <row r="48" spans="2:27" ht="16.899999999999999" customHeight="1" x14ac:dyDescent="0.25">
      <c r="B48" s="174"/>
      <c r="C48" s="235">
        <f t="shared" si="15"/>
        <v>44099</v>
      </c>
      <c r="D48" s="19" t="s">
        <v>42</v>
      </c>
      <c r="E48" s="280"/>
      <c r="F48" s="281"/>
      <c r="G48" s="282"/>
      <c r="H48" s="283"/>
      <c r="I48" s="280"/>
      <c r="J48" s="281"/>
      <c r="K48" s="284"/>
      <c r="L48" s="285"/>
      <c r="M48" s="42">
        <f t="shared" si="12"/>
        <v>0</v>
      </c>
      <c r="N48" s="286"/>
      <c r="O48" s="42">
        <f t="shared" si="13"/>
        <v>0</v>
      </c>
      <c r="P48" s="26"/>
      <c r="Q48" s="26"/>
      <c r="R48" s="42" t="str">
        <f t="shared" si="14"/>
        <v/>
      </c>
      <c r="T48" s="92"/>
      <c r="U48" s="93"/>
      <c r="V48" s="106"/>
      <c r="W48" s="106"/>
      <c r="X48" s="106"/>
      <c r="Y48" s="106"/>
      <c r="Z48" s="106"/>
      <c r="AA48" s="170"/>
    </row>
    <row r="49" spans="2:27" ht="16.899999999999999" customHeight="1" x14ac:dyDescent="0.25">
      <c r="B49" s="174"/>
      <c r="C49" s="235">
        <f t="shared" si="15"/>
        <v>44100</v>
      </c>
      <c r="D49" s="19" t="s">
        <v>43</v>
      </c>
      <c r="E49" s="20"/>
      <c r="F49" s="21"/>
      <c r="G49" s="22"/>
      <c r="H49" s="23"/>
      <c r="I49" s="20"/>
      <c r="J49" s="21"/>
      <c r="K49" s="24"/>
      <c r="L49" s="25"/>
      <c r="M49" s="42">
        <f t="shared" si="12"/>
        <v>0</v>
      </c>
      <c r="N49" s="26"/>
      <c r="O49" s="42">
        <f t="shared" si="13"/>
        <v>0</v>
      </c>
      <c r="P49" s="26"/>
      <c r="Q49" s="26"/>
      <c r="R49" s="42" t="str">
        <f t="shared" si="14"/>
        <v/>
      </c>
      <c r="T49" s="92"/>
      <c r="U49" s="93"/>
      <c r="V49" s="106"/>
      <c r="W49" s="106"/>
      <c r="X49" s="106"/>
      <c r="Y49" s="106"/>
      <c r="Z49" s="106"/>
      <c r="AA49" s="170"/>
    </row>
    <row r="50" spans="2:27" ht="16.899999999999999" customHeight="1" x14ac:dyDescent="0.25">
      <c r="B50" s="174"/>
      <c r="C50" s="235">
        <f t="shared" si="15"/>
        <v>44101</v>
      </c>
      <c r="D50" s="19" t="s">
        <v>44</v>
      </c>
      <c r="E50" s="20"/>
      <c r="F50" s="21"/>
      <c r="G50" s="22"/>
      <c r="H50" s="23"/>
      <c r="I50" s="20"/>
      <c r="J50" s="21"/>
      <c r="K50" s="24"/>
      <c r="L50" s="25"/>
      <c r="M50" s="42">
        <f t="shared" si="12"/>
        <v>0</v>
      </c>
      <c r="N50" s="26"/>
      <c r="O50" s="42">
        <f t="shared" si="13"/>
        <v>0</v>
      </c>
      <c r="P50" s="26"/>
      <c r="Q50" s="26"/>
      <c r="R50" s="42" t="str">
        <f t="shared" si="14"/>
        <v/>
      </c>
      <c r="T50" s="92"/>
      <c r="U50" s="93"/>
      <c r="V50" s="106"/>
      <c r="W50" s="106"/>
      <c r="X50" s="201"/>
      <c r="Y50" s="201"/>
      <c r="Z50" s="106"/>
      <c r="AA50" s="170"/>
    </row>
    <row r="51" spans="2:27" s="28" customFormat="1" ht="16.899999999999999" customHeight="1" x14ac:dyDescent="0.25">
      <c r="B51" s="187"/>
      <c r="C51" s="237"/>
      <c r="D51" s="38" t="s">
        <v>50</v>
      </c>
      <c r="E51" s="79"/>
      <c r="F51" s="80"/>
      <c r="G51" s="81"/>
      <c r="H51" s="82"/>
      <c r="I51" s="79"/>
      <c r="J51" s="80"/>
      <c r="K51" s="83"/>
      <c r="L51" s="84"/>
      <c r="M51" s="162"/>
      <c r="N51" s="46"/>
      <c r="O51" s="44">
        <f>SUM(O44:O50)</f>
        <v>0</v>
      </c>
      <c r="P51" s="85"/>
      <c r="Q51" s="40">
        <f>SUM(Q44:Q50)</f>
        <v>0</v>
      </c>
      <c r="R51" s="40">
        <f>SUM(O51-G$7)+Q51</f>
        <v>0</v>
      </c>
      <c r="S51" s="62"/>
      <c r="T51" s="88"/>
      <c r="U51" s="89"/>
      <c r="V51" s="113"/>
      <c r="W51" s="113"/>
      <c r="X51" s="198" t="s">
        <v>13</v>
      </c>
      <c r="Y51" s="200"/>
      <c r="Z51" s="113"/>
      <c r="AA51" s="175"/>
    </row>
    <row r="52" spans="2:27" ht="16.5" hidden="1" customHeight="1" x14ac:dyDescent="0.25">
      <c r="B52" s="174"/>
      <c r="C52" s="235"/>
      <c r="D52" s="19"/>
      <c r="E52" s="63"/>
      <c r="F52" s="64"/>
      <c r="G52" s="65"/>
      <c r="H52" s="66"/>
      <c r="I52" s="63"/>
      <c r="J52" s="64"/>
      <c r="K52" s="67"/>
      <c r="L52" s="68"/>
      <c r="M52" s="42"/>
      <c r="N52" s="41"/>
      <c r="O52" s="42"/>
      <c r="P52" s="41"/>
      <c r="Q52" s="41"/>
      <c r="R52" s="41"/>
      <c r="S52" s="27"/>
      <c r="T52" s="96"/>
      <c r="U52" s="95"/>
      <c r="V52" s="106"/>
      <c r="W52" s="106"/>
      <c r="X52" s="198" t="s">
        <v>14</v>
      </c>
      <c r="Y52" s="200">
        <f>SUMIF(P$17:P$59, "=C",Q$17:Q$59)</f>
        <v>0</v>
      </c>
      <c r="Z52" s="106"/>
      <c r="AA52" s="170"/>
    </row>
    <row r="53" spans="2:27" ht="16.899999999999999" hidden="1" customHeight="1" x14ac:dyDescent="0.25">
      <c r="B53" s="174"/>
      <c r="C53" s="235"/>
      <c r="D53" s="19"/>
      <c r="E53" s="20"/>
      <c r="F53" s="21"/>
      <c r="G53" s="22"/>
      <c r="H53" s="23"/>
      <c r="I53" s="20"/>
      <c r="J53" s="21"/>
      <c r="K53" s="24"/>
      <c r="L53" s="25"/>
      <c r="M53" s="42"/>
      <c r="N53" s="26"/>
      <c r="O53" s="42"/>
      <c r="P53" s="26"/>
      <c r="Q53" s="26"/>
      <c r="R53" s="42"/>
      <c r="T53" s="92"/>
      <c r="U53" s="93"/>
      <c r="V53" s="106"/>
      <c r="W53" s="106"/>
      <c r="X53" s="198" t="s">
        <v>16</v>
      </c>
      <c r="Y53" s="200">
        <f>SUMIF(P$17:P$59, "=ST",Q$17:Q$59)</f>
        <v>0</v>
      </c>
      <c r="Z53" s="106"/>
      <c r="AA53" s="170"/>
    </row>
    <row r="54" spans="2:27" ht="16.899999999999999" hidden="1" customHeight="1" x14ac:dyDescent="0.25">
      <c r="B54" s="174"/>
      <c r="C54" s="235"/>
      <c r="D54" s="19"/>
      <c r="E54" s="20"/>
      <c r="F54" s="21"/>
      <c r="G54" s="22"/>
      <c r="H54" s="23"/>
      <c r="I54" s="20"/>
      <c r="J54" s="21"/>
      <c r="K54" s="24"/>
      <c r="L54" s="25"/>
      <c r="M54" s="42"/>
      <c r="N54" s="26"/>
      <c r="O54" s="42"/>
      <c r="P54" s="26"/>
      <c r="Q54" s="26"/>
      <c r="R54" s="42"/>
      <c r="T54" s="92"/>
      <c r="U54" s="93"/>
      <c r="V54" s="106"/>
      <c r="W54" s="106"/>
      <c r="X54" s="198" t="s">
        <v>17</v>
      </c>
      <c r="Y54" s="200"/>
      <c r="Z54" s="106"/>
      <c r="AA54" s="170"/>
    </row>
    <row r="55" spans="2:27" ht="16.899999999999999" hidden="1" customHeight="1" x14ac:dyDescent="0.25">
      <c r="B55" s="174"/>
      <c r="C55" s="235"/>
      <c r="D55" s="19"/>
      <c r="E55" s="20"/>
      <c r="F55" s="21"/>
      <c r="G55" s="22"/>
      <c r="H55" s="23"/>
      <c r="I55" s="20"/>
      <c r="J55" s="21"/>
      <c r="K55" s="24"/>
      <c r="L55" s="25"/>
      <c r="M55" s="42"/>
      <c r="N55" s="26"/>
      <c r="O55" s="42"/>
      <c r="P55" s="26"/>
      <c r="Q55" s="26"/>
      <c r="R55" s="42"/>
      <c r="T55" s="92"/>
      <c r="U55" s="93"/>
      <c r="V55" s="106"/>
      <c r="W55" s="106"/>
      <c r="X55" s="198" t="s">
        <v>18</v>
      </c>
      <c r="Y55" s="200">
        <f>SUMIF(P$17:P$59, "=TR",Q$17:Q$59)</f>
        <v>0</v>
      </c>
      <c r="Z55" s="106"/>
      <c r="AA55" s="170"/>
    </row>
    <row r="56" spans="2:27" ht="16.899999999999999" hidden="1" customHeight="1" x14ac:dyDescent="0.25">
      <c r="B56" s="174"/>
      <c r="C56" s="235"/>
      <c r="D56" s="19"/>
      <c r="E56" s="20"/>
      <c r="F56" s="21"/>
      <c r="G56" s="22"/>
      <c r="H56" s="23"/>
      <c r="I56" s="20"/>
      <c r="J56" s="21"/>
      <c r="K56" s="24"/>
      <c r="L56" s="25"/>
      <c r="M56" s="42"/>
      <c r="N56" s="26"/>
      <c r="O56" s="42"/>
      <c r="P56" s="26"/>
      <c r="Q56" s="26"/>
      <c r="R56" s="42"/>
      <c r="T56" s="92"/>
      <c r="U56" s="93"/>
      <c r="V56" s="106"/>
      <c r="W56" s="106"/>
      <c r="X56" s="198" t="s">
        <v>20</v>
      </c>
      <c r="Y56" s="200">
        <f>SUMIF(P$17:P$59, "=O",Q$17:Q$59)</f>
        <v>0</v>
      </c>
      <c r="Z56" s="106"/>
      <c r="AA56" s="170"/>
    </row>
    <row r="57" spans="2:27" ht="16.899999999999999" hidden="1" customHeight="1" x14ac:dyDescent="0.25">
      <c r="B57" s="174"/>
      <c r="C57" s="235"/>
      <c r="D57" s="19"/>
      <c r="E57" s="20"/>
      <c r="F57" s="21"/>
      <c r="G57" s="22"/>
      <c r="H57" s="23"/>
      <c r="I57" s="20"/>
      <c r="J57" s="21"/>
      <c r="K57" s="24"/>
      <c r="L57" s="25"/>
      <c r="M57" s="42"/>
      <c r="N57" s="26"/>
      <c r="O57" s="42"/>
      <c r="P57" s="26"/>
      <c r="Q57" s="26"/>
      <c r="R57" s="42"/>
      <c r="T57" s="92"/>
      <c r="U57" s="93"/>
      <c r="V57" s="106"/>
      <c r="W57" s="106"/>
      <c r="X57" s="198" t="s">
        <v>22</v>
      </c>
      <c r="Y57" s="200"/>
      <c r="Z57" s="106"/>
      <c r="AA57" s="170"/>
    </row>
    <row r="58" spans="2:27" ht="16.899999999999999" hidden="1" customHeight="1" x14ac:dyDescent="0.25">
      <c r="B58" s="174"/>
      <c r="C58" s="235"/>
      <c r="D58" s="19"/>
      <c r="E58" s="20"/>
      <c r="F58" s="21"/>
      <c r="G58" s="22"/>
      <c r="H58" s="23"/>
      <c r="I58" s="20"/>
      <c r="J58" s="21"/>
      <c r="K58" s="24"/>
      <c r="L58" s="25"/>
      <c r="M58" s="42"/>
      <c r="N58" s="26"/>
      <c r="O58" s="42"/>
      <c r="P58" s="26"/>
      <c r="Q58" s="26"/>
      <c r="R58" s="42"/>
      <c r="T58" s="92"/>
      <c r="U58" s="93"/>
      <c r="V58" s="106"/>
      <c r="W58" s="106"/>
      <c r="X58" s="198" t="s">
        <v>24</v>
      </c>
      <c r="Y58" s="200">
        <f>SUMIF(P$17:P$59, "=WH",Q$17:Q$59)</f>
        <v>0</v>
      </c>
      <c r="Z58" s="106"/>
      <c r="AA58" s="170"/>
    </row>
    <row r="59" spans="2:27" ht="16.899999999999999" hidden="1" customHeight="1" x14ac:dyDescent="0.25">
      <c r="B59" s="174"/>
      <c r="C59" s="235"/>
      <c r="D59" s="19"/>
      <c r="E59" s="20"/>
      <c r="F59" s="21"/>
      <c r="G59" s="22"/>
      <c r="H59" s="23"/>
      <c r="I59" s="20"/>
      <c r="J59" s="21"/>
      <c r="K59" s="24"/>
      <c r="L59" s="25"/>
      <c r="M59" s="42"/>
      <c r="N59" s="26"/>
      <c r="O59" s="42"/>
      <c r="P59" s="26"/>
      <c r="Q59" s="26"/>
      <c r="R59" s="42"/>
      <c r="T59" s="92"/>
      <c r="U59" s="93"/>
      <c r="V59" s="106"/>
      <c r="W59" s="106"/>
      <c r="X59" s="198" t="s">
        <v>55</v>
      </c>
      <c r="Y59" s="200"/>
      <c r="Z59" s="106"/>
      <c r="AA59" s="170"/>
    </row>
    <row r="60" spans="2:27" s="28" customFormat="1" ht="16.899999999999999" hidden="1" customHeight="1" x14ac:dyDescent="0.25">
      <c r="B60" s="187"/>
      <c r="C60" s="237"/>
      <c r="D60" s="38"/>
      <c r="E60" s="79"/>
      <c r="F60" s="80"/>
      <c r="G60" s="81"/>
      <c r="H60" s="82"/>
      <c r="I60" s="79"/>
      <c r="J60" s="80"/>
      <c r="K60" s="83"/>
      <c r="L60" s="84"/>
      <c r="M60" s="162"/>
      <c r="N60" s="46"/>
      <c r="O60" s="44"/>
      <c r="P60" s="85"/>
      <c r="Q60" s="44"/>
      <c r="R60" s="44"/>
      <c r="S60" s="62"/>
      <c r="T60" s="151"/>
      <c r="U60" s="152"/>
      <c r="V60" s="113"/>
      <c r="W60" s="113"/>
      <c r="X60" s="198" t="s">
        <v>62</v>
      </c>
      <c r="Y60" s="200"/>
      <c r="Z60" s="113"/>
      <c r="AA60" s="175"/>
    </row>
    <row r="61" spans="2:27" s="28" customFormat="1" ht="16.899999999999999" customHeight="1" thickBot="1" x14ac:dyDescent="0.3">
      <c r="B61" s="187"/>
      <c r="C61" s="247"/>
      <c r="D61" s="167"/>
      <c r="E61" s="72"/>
      <c r="F61" s="73"/>
      <c r="G61" s="74"/>
      <c r="H61" s="75"/>
      <c r="I61" s="72"/>
      <c r="J61" s="73"/>
      <c r="K61" s="76"/>
      <c r="L61" s="77"/>
      <c r="M61" s="163"/>
      <c r="N61" s="164"/>
      <c r="O61" s="165"/>
      <c r="P61" s="166"/>
      <c r="Q61" s="165"/>
      <c r="R61" s="165"/>
      <c r="S61" s="78"/>
      <c r="T61" s="191"/>
      <c r="U61" s="192"/>
      <c r="V61" s="113"/>
      <c r="W61" s="113"/>
      <c r="X61" s="113"/>
      <c r="Y61" s="113"/>
      <c r="Z61" s="113"/>
      <c r="AA61" s="175"/>
    </row>
    <row r="62" spans="2:27" ht="16.5" thickBot="1" x14ac:dyDescent="0.3">
      <c r="B62" s="174"/>
      <c r="C62" s="106"/>
      <c r="D62" s="106"/>
      <c r="E62" s="168"/>
      <c r="F62" s="168"/>
      <c r="G62" s="168"/>
      <c r="H62" s="168"/>
      <c r="I62" s="168"/>
      <c r="J62" s="168"/>
      <c r="K62" s="168"/>
      <c r="L62" s="168"/>
      <c r="M62" s="176"/>
      <c r="N62" s="106"/>
      <c r="O62" s="106"/>
      <c r="P62" s="131"/>
      <c r="Q62" s="177"/>
      <c r="R62" s="178">
        <f>SUM(R17:R60)</f>
        <v>0</v>
      </c>
      <c r="S62" s="106"/>
      <c r="T62" s="106"/>
      <c r="U62" s="131"/>
      <c r="V62" s="106"/>
      <c r="W62" s="106"/>
      <c r="X62" s="106"/>
      <c r="Y62" s="106"/>
      <c r="Z62" s="106"/>
      <c r="AA62" s="170"/>
    </row>
    <row r="63" spans="2:27" ht="16.5" thickBot="1" x14ac:dyDescent="0.3">
      <c r="B63" s="174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17" t="s">
        <v>93</v>
      </c>
      <c r="O63" s="169">
        <f>SUM(O24+O33+O42+O51+O60)</f>
        <v>0</v>
      </c>
      <c r="P63" s="116" t="s">
        <v>80</v>
      </c>
      <c r="Q63" s="203">
        <f>SUMIF(P$17:P$59, "=A",Q$17:Q$59)</f>
        <v>0</v>
      </c>
      <c r="R63" s="300"/>
      <c r="S63" s="106"/>
      <c r="T63" s="203">
        <f>SUM(T17:T60)</f>
        <v>0</v>
      </c>
      <c r="U63" s="203">
        <f>SUM(U17:U60)</f>
        <v>0</v>
      </c>
      <c r="V63" s="111" t="s">
        <v>87</v>
      </c>
      <c r="W63" s="106"/>
      <c r="X63" s="106"/>
      <c r="Y63" s="106"/>
      <c r="Z63" s="106"/>
      <c r="AA63" s="170"/>
    </row>
    <row r="64" spans="2:27" ht="16.5" thickBot="1" x14ac:dyDescent="0.3">
      <c r="B64" s="174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16" t="s">
        <v>81</v>
      </c>
      <c r="Q64" s="203">
        <f>SUMIF(P$17:P$59, "=S ",Q$17:Q$59)</f>
        <v>0</v>
      </c>
      <c r="R64" s="300"/>
      <c r="S64" s="106"/>
      <c r="T64" s="203">
        <f>'Aug 2020'!T65</f>
        <v>0</v>
      </c>
      <c r="U64" s="203">
        <f>'Aug 2020'!U65</f>
        <v>0</v>
      </c>
      <c r="V64" s="110" t="s">
        <v>79</v>
      </c>
      <c r="W64" s="106"/>
      <c r="X64" s="106"/>
      <c r="Y64" s="106"/>
      <c r="Z64" s="106"/>
      <c r="AA64" s="170"/>
    </row>
    <row r="65" spans="2:27" ht="16.5" thickBot="1" x14ac:dyDescent="0.3">
      <c r="B65" s="174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17" t="s">
        <v>89</v>
      </c>
      <c r="Q65" s="203">
        <f>SUM(Y52,Y53,Y55,Y56,Y58)</f>
        <v>0</v>
      </c>
      <c r="R65" s="300"/>
      <c r="S65" s="106"/>
      <c r="T65" s="203">
        <f>IF(   (T63+T64) &gt; (  (10/37.5) * G7  ),  (  (10/37.5) * G7  ),            (T63+T64)     )</f>
        <v>0</v>
      </c>
      <c r="U65" s="203">
        <f>U63+U64</f>
        <v>0</v>
      </c>
      <c r="V65" s="114" t="s">
        <v>88</v>
      </c>
      <c r="W65" s="106"/>
      <c r="X65" s="106"/>
      <c r="Y65" s="106"/>
      <c r="Z65" s="106"/>
      <c r="AA65" s="170"/>
    </row>
    <row r="66" spans="2:27" x14ac:dyDescent="0.25">
      <c r="B66" s="174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16"/>
      <c r="P66" s="116" t="s">
        <v>57</v>
      </c>
      <c r="Q66" s="179">
        <f>SUM(O63,Q63,Q64,Q65)-M7</f>
        <v>0</v>
      </c>
      <c r="R66" s="300"/>
      <c r="S66" s="113"/>
      <c r="T66" s="193" t="str">
        <f>IF(   (T63+T64) &gt;(  (10/37.5) * G7  ), "Flexi-Time capped as over the maximum Flexi-Time that can be carried over to the next month", "" )</f>
        <v/>
      </c>
      <c r="U66" s="131"/>
      <c r="V66" s="106"/>
      <c r="W66" s="106"/>
      <c r="X66" s="106"/>
      <c r="Y66" s="106"/>
      <c r="Z66" s="106"/>
      <c r="AA66" s="170"/>
    </row>
    <row r="67" spans="2:27" x14ac:dyDescent="0.25">
      <c r="B67" s="180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2"/>
      <c r="O67" s="183"/>
      <c r="P67" s="184"/>
      <c r="Q67" s="194" t="str">
        <f>IF(Q66&lt;&gt;SUM(T63:U63), "'TOTAL FORWARD' different from 'This Month's Flexi-Time / TOIL'. The difference needs to be allocated as Flexi-Time or TOIL in columns 'T' and 'U'", "")</f>
        <v/>
      </c>
      <c r="R67" s="185"/>
      <c r="S67" s="181"/>
      <c r="T67" s="181"/>
      <c r="U67" s="185"/>
      <c r="V67" s="181"/>
      <c r="W67" s="181"/>
      <c r="X67" s="181"/>
      <c r="Y67" s="181"/>
      <c r="Z67" s="181"/>
      <c r="AA67" s="186"/>
    </row>
    <row r="68" spans="2:27" x14ac:dyDescent="0.25">
      <c r="N68" s="33"/>
      <c r="O68" s="43"/>
      <c r="Q68" s="32"/>
      <c r="S68" s="1"/>
    </row>
    <row r="69" spans="2:27" x14ac:dyDescent="0.25">
      <c r="M69" s="33"/>
      <c r="N69" s="33"/>
      <c r="O69" s="43"/>
      <c r="Q69" s="32"/>
      <c r="S69" s="1"/>
      <c r="T69" s="2"/>
      <c r="U69" s="1"/>
    </row>
    <row r="70" spans="2:27" x14ac:dyDescent="0.25">
      <c r="N70" s="33"/>
      <c r="O70" s="43"/>
      <c r="Q70" s="32"/>
      <c r="S70" s="1"/>
      <c r="T70" s="2"/>
      <c r="U70" s="1"/>
    </row>
    <row r="71" spans="2:27" x14ac:dyDescent="0.25">
      <c r="Q71" s="32"/>
      <c r="S71" s="1"/>
      <c r="T71" s="2"/>
      <c r="U71" s="1"/>
    </row>
    <row r="72" spans="2:27" x14ac:dyDescent="0.25">
      <c r="P72" s="32"/>
      <c r="S72" s="1"/>
      <c r="T72" s="2"/>
      <c r="U72" s="1"/>
    </row>
    <row r="73" spans="2:27" x14ac:dyDescent="0.25">
      <c r="R73" s="32"/>
      <c r="S73" s="1"/>
    </row>
    <row r="96" spans="3:7" x14ac:dyDescent="0.25">
      <c r="C96" s="3"/>
      <c r="D96" s="3"/>
      <c r="E96" s="3"/>
      <c r="F96" s="3"/>
      <c r="G96" s="3"/>
    </row>
    <row r="97" spans="3:11" x14ac:dyDescent="0.25">
      <c r="C97" s="3"/>
      <c r="D97" s="3"/>
      <c r="E97" s="3"/>
      <c r="F97" s="3"/>
      <c r="G97" s="3"/>
    </row>
    <row r="98" spans="3:11" x14ac:dyDescent="0.25">
      <c r="C98" s="3"/>
      <c r="D98" s="3"/>
      <c r="E98" s="3"/>
      <c r="F98" s="3"/>
      <c r="G98" s="3"/>
    </row>
    <row r="99" spans="3:11" x14ac:dyDescent="0.25">
      <c r="C99" s="3"/>
      <c r="D99" s="3"/>
      <c r="E99" s="3"/>
      <c r="F99" s="3"/>
      <c r="G99" s="3"/>
    </row>
    <row r="100" spans="3:11" x14ac:dyDescent="0.25">
      <c r="C100" s="3"/>
      <c r="F100" s="3"/>
      <c r="G100" s="3"/>
    </row>
    <row r="101" spans="3:11" x14ac:dyDescent="0.25">
      <c r="C101" s="3"/>
      <c r="F101" s="3"/>
      <c r="G101" s="3"/>
    </row>
    <row r="102" spans="3:11" x14ac:dyDescent="0.25">
      <c r="C102" s="3"/>
      <c r="F102" s="3"/>
      <c r="G102" s="3"/>
    </row>
    <row r="103" spans="3:11" x14ac:dyDescent="0.25">
      <c r="C103" s="3"/>
      <c r="F103" s="3"/>
      <c r="G103" s="3"/>
    </row>
    <row r="104" spans="3:11" x14ac:dyDescent="0.25">
      <c r="C104" s="3"/>
      <c r="F104" s="3"/>
      <c r="G104" s="3"/>
    </row>
    <row r="105" spans="3:11" x14ac:dyDescent="0.25">
      <c r="C105" s="3"/>
      <c r="F105" s="3"/>
      <c r="G105" s="3"/>
    </row>
    <row r="106" spans="3:11" x14ac:dyDescent="0.25">
      <c r="C106" s="3"/>
      <c r="F106" s="3"/>
      <c r="G106" s="3"/>
    </row>
    <row r="107" spans="3:11" x14ac:dyDescent="0.25">
      <c r="C107" s="3"/>
      <c r="F107" s="3"/>
      <c r="G107" s="3"/>
    </row>
    <row r="108" spans="3:11" x14ac:dyDescent="0.25">
      <c r="C108" s="3"/>
      <c r="F108" s="3"/>
      <c r="G108" s="3"/>
    </row>
    <row r="109" spans="3:11" x14ac:dyDescent="0.25">
      <c r="C109" s="3"/>
      <c r="F109" s="3"/>
      <c r="G109" s="3"/>
    </row>
    <row r="110" spans="3:11" x14ac:dyDescent="0.25">
      <c r="C110" s="27"/>
      <c r="F110" s="27"/>
      <c r="G110" s="27"/>
      <c r="H110" s="195"/>
      <c r="I110" s="195"/>
      <c r="J110" s="195"/>
      <c r="K110" s="195"/>
    </row>
    <row r="111" spans="3:11" x14ac:dyDescent="0.25">
      <c r="C111" s="27"/>
      <c r="D111" s="196"/>
      <c r="E111" s="27"/>
      <c r="F111" s="27"/>
      <c r="G111" s="27"/>
      <c r="H111" s="195"/>
      <c r="I111" s="195"/>
      <c r="J111" s="195"/>
      <c r="K111" s="195"/>
    </row>
    <row r="112" spans="3:11" x14ac:dyDescent="0.25">
      <c r="C112" s="27"/>
      <c r="D112" s="196"/>
      <c r="E112" s="27"/>
      <c r="F112" s="27"/>
      <c r="G112" s="27"/>
      <c r="H112" s="195"/>
      <c r="I112" s="195"/>
      <c r="J112" s="195"/>
      <c r="K112" s="195"/>
    </row>
    <row r="113" spans="3:11" x14ac:dyDescent="0.25">
      <c r="C113" s="27"/>
      <c r="D113" s="196"/>
      <c r="E113" s="27"/>
      <c r="F113" s="27"/>
      <c r="G113" s="27"/>
      <c r="H113" s="195"/>
      <c r="I113" s="195"/>
      <c r="J113" s="195"/>
      <c r="K113" s="195"/>
    </row>
    <row r="114" spans="3:11" x14ac:dyDescent="0.25">
      <c r="C114" s="27"/>
      <c r="D114" s="196"/>
      <c r="E114" s="27"/>
      <c r="F114" s="27"/>
      <c r="G114" s="27"/>
      <c r="H114" s="195"/>
      <c r="I114" s="195"/>
      <c r="J114" s="195"/>
      <c r="K114" s="195"/>
    </row>
    <row r="115" spans="3:11" x14ac:dyDescent="0.25">
      <c r="C115" s="27"/>
      <c r="D115" s="196"/>
      <c r="E115" s="27"/>
      <c r="F115" s="27"/>
      <c r="G115" s="27"/>
      <c r="H115" s="195"/>
      <c r="I115" s="195"/>
      <c r="J115" s="195"/>
      <c r="K115" s="195"/>
    </row>
    <row r="116" spans="3:11" x14ac:dyDescent="0.25">
      <c r="C116" s="27"/>
      <c r="D116" s="196"/>
      <c r="E116" s="27"/>
      <c r="F116" s="27"/>
      <c r="G116" s="195"/>
      <c r="H116" s="195"/>
      <c r="I116" s="195"/>
      <c r="J116" s="195"/>
      <c r="K116" s="195"/>
    </row>
    <row r="117" spans="3:11" x14ac:dyDescent="0.25">
      <c r="C117" s="27"/>
      <c r="D117" s="196"/>
      <c r="E117" s="27"/>
      <c r="F117" s="27"/>
      <c r="G117" s="195"/>
      <c r="H117" s="195"/>
      <c r="I117" s="195"/>
      <c r="J117" s="195"/>
      <c r="K117" s="195"/>
    </row>
    <row r="118" spans="3:11" x14ac:dyDescent="0.25">
      <c r="C118" s="27"/>
      <c r="D118" s="196"/>
      <c r="E118" s="27"/>
      <c r="F118" s="27"/>
      <c r="G118" s="195"/>
      <c r="H118" s="195"/>
      <c r="I118" s="195"/>
      <c r="J118" s="195"/>
      <c r="K118" s="195"/>
    </row>
    <row r="119" spans="3:11" x14ac:dyDescent="0.25">
      <c r="C119" s="27"/>
      <c r="D119" s="196"/>
      <c r="E119" s="27"/>
      <c r="F119" s="27"/>
      <c r="G119" s="195"/>
      <c r="H119" s="195"/>
      <c r="I119" s="195"/>
      <c r="J119" s="195"/>
      <c r="K119" s="195"/>
    </row>
    <row r="120" spans="3:11" x14ac:dyDescent="0.25">
      <c r="C120" s="27"/>
      <c r="D120" s="196"/>
      <c r="E120" s="27"/>
      <c r="F120" s="27"/>
      <c r="G120" s="195"/>
      <c r="H120" s="195"/>
      <c r="I120" s="195"/>
      <c r="J120" s="195"/>
      <c r="K120" s="195"/>
    </row>
    <row r="121" spans="3:11" x14ac:dyDescent="0.25">
      <c r="C121" s="27"/>
      <c r="D121" s="27"/>
      <c r="E121" s="27"/>
      <c r="F121" s="27"/>
      <c r="G121" s="195"/>
      <c r="H121" s="195"/>
      <c r="I121" s="195"/>
      <c r="J121" s="195"/>
      <c r="K121" s="195"/>
    </row>
    <row r="122" spans="3:11" x14ac:dyDescent="0.25">
      <c r="C122" s="27"/>
      <c r="D122" s="196"/>
      <c r="E122" s="27"/>
      <c r="F122" s="27"/>
      <c r="G122" s="195"/>
      <c r="H122" s="195"/>
      <c r="I122" s="195"/>
      <c r="J122" s="195"/>
      <c r="K122" s="195"/>
    </row>
    <row r="123" spans="3:11" x14ac:dyDescent="0.25">
      <c r="C123" s="27"/>
      <c r="D123" s="196"/>
      <c r="E123" s="27"/>
      <c r="F123" s="27"/>
      <c r="G123" s="195"/>
      <c r="H123" s="195"/>
      <c r="I123" s="195"/>
      <c r="J123" s="195"/>
      <c r="K123" s="195"/>
    </row>
    <row r="124" spans="3:11" x14ac:dyDescent="0.25">
      <c r="C124" s="27"/>
      <c r="D124" s="196"/>
      <c r="E124" s="27"/>
      <c r="F124" s="27"/>
      <c r="G124" s="195"/>
      <c r="H124" s="195"/>
      <c r="I124" s="195"/>
      <c r="J124" s="195"/>
      <c r="K124" s="195"/>
    </row>
    <row r="125" spans="3:11" x14ac:dyDescent="0.25">
      <c r="C125" s="27"/>
      <c r="D125" s="196"/>
      <c r="E125" s="27"/>
      <c r="F125" s="27"/>
      <c r="G125" s="195"/>
      <c r="H125" s="195"/>
      <c r="I125" s="195"/>
      <c r="J125" s="195"/>
      <c r="K125" s="195"/>
    </row>
    <row r="126" spans="3:11" x14ac:dyDescent="0.25">
      <c r="C126" s="27"/>
      <c r="D126" s="196"/>
      <c r="E126" s="27"/>
      <c r="F126" s="27"/>
      <c r="G126" s="195"/>
      <c r="H126" s="195"/>
      <c r="I126" s="195"/>
      <c r="J126" s="195"/>
      <c r="K126" s="195"/>
    </row>
    <row r="127" spans="3:11" x14ac:dyDescent="0.25">
      <c r="C127" s="27"/>
      <c r="D127" s="196"/>
      <c r="E127" s="27"/>
      <c r="F127" s="27"/>
      <c r="G127" s="195"/>
      <c r="H127" s="195"/>
      <c r="I127" s="195"/>
      <c r="J127" s="195"/>
      <c r="K127" s="195"/>
    </row>
    <row r="128" spans="3:11" x14ac:dyDescent="0.25">
      <c r="C128" s="27"/>
      <c r="D128" s="196"/>
      <c r="E128" s="27"/>
      <c r="F128" s="27"/>
      <c r="G128" s="195"/>
      <c r="H128" s="195"/>
      <c r="I128" s="195"/>
      <c r="J128" s="195"/>
      <c r="K128" s="195"/>
    </row>
    <row r="129" spans="3:11" x14ac:dyDescent="0.25">
      <c r="C129" s="27"/>
      <c r="D129" s="196"/>
      <c r="E129" s="27"/>
      <c r="F129" s="27"/>
      <c r="G129" s="195"/>
      <c r="H129" s="195"/>
      <c r="I129" s="195"/>
      <c r="J129" s="195"/>
      <c r="K129" s="195"/>
    </row>
    <row r="130" spans="3:11" x14ac:dyDescent="0.25">
      <c r="C130" s="27"/>
      <c r="D130" s="196"/>
      <c r="E130" s="27"/>
      <c r="F130" s="27"/>
      <c r="G130" s="195"/>
      <c r="H130" s="195"/>
      <c r="I130" s="195"/>
      <c r="J130" s="195"/>
      <c r="K130" s="195"/>
    </row>
    <row r="131" spans="3:11" x14ac:dyDescent="0.25">
      <c r="C131" s="27"/>
      <c r="D131" s="196"/>
      <c r="E131" s="27"/>
      <c r="F131" s="27"/>
      <c r="G131" s="195"/>
      <c r="H131" s="195"/>
      <c r="I131" s="195"/>
      <c r="J131" s="195"/>
      <c r="K131" s="195"/>
    </row>
    <row r="132" spans="3:11" x14ac:dyDescent="0.25">
      <c r="C132" s="27"/>
      <c r="D132" s="27"/>
      <c r="E132" s="27"/>
      <c r="F132" s="27"/>
      <c r="G132" s="195"/>
      <c r="H132" s="195"/>
      <c r="I132" s="195"/>
      <c r="J132" s="195"/>
      <c r="K132" s="195"/>
    </row>
    <row r="133" spans="3:11" x14ac:dyDescent="0.25">
      <c r="C133" s="27"/>
      <c r="D133" s="196"/>
      <c r="E133" s="27"/>
      <c r="F133" s="27"/>
      <c r="G133" s="195"/>
      <c r="H133" s="195"/>
      <c r="I133" s="195"/>
      <c r="J133" s="195"/>
      <c r="K133" s="195"/>
    </row>
    <row r="134" spans="3:11" x14ac:dyDescent="0.25">
      <c r="C134" s="27"/>
      <c r="D134" s="196"/>
      <c r="E134" s="27"/>
      <c r="F134" s="27"/>
      <c r="G134" s="195"/>
      <c r="H134" s="195"/>
      <c r="I134" s="195"/>
      <c r="J134" s="195"/>
      <c r="K134" s="195"/>
    </row>
    <row r="135" spans="3:11" x14ac:dyDescent="0.25">
      <c r="C135" s="27"/>
      <c r="D135" s="196"/>
      <c r="E135" s="27"/>
      <c r="F135" s="27"/>
      <c r="G135" s="195"/>
      <c r="H135" s="195"/>
      <c r="I135" s="195"/>
      <c r="J135" s="195"/>
      <c r="K135" s="195"/>
    </row>
    <row r="136" spans="3:11" x14ac:dyDescent="0.25">
      <c r="C136" s="27"/>
      <c r="D136" s="196"/>
      <c r="E136" s="27"/>
      <c r="F136" s="27"/>
      <c r="G136" s="195"/>
      <c r="H136" s="195"/>
      <c r="I136" s="195"/>
      <c r="J136" s="195"/>
      <c r="K136" s="195"/>
    </row>
    <row r="137" spans="3:11" x14ac:dyDescent="0.25">
      <c r="C137" s="27"/>
      <c r="D137" s="196"/>
      <c r="E137" s="27"/>
      <c r="F137" s="27"/>
      <c r="G137" s="195"/>
      <c r="H137" s="195"/>
      <c r="I137" s="195"/>
      <c r="J137" s="195"/>
      <c r="K137" s="195"/>
    </row>
    <row r="138" spans="3:11" x14ac:dyDescent="0.25">
      <c r="C138" s="27"/>
      <c r="D138" s="196"/>
      <c r="E138" s="27"/>
      <c r="F138" s="27"/>
      <c r="G138" s="195"/>
      <c r="H138" s="195"/>
      <c r="I138" s="195"/>
      <c r="J138" s="195"/>
      <c r="K138" s="195"/>
    </row>
    <row r="139" spans="3:11" x14ac:dyDescent="0.25">
      <c r="C139" s="27"/>
      <c r="D139" s="196"/>
      <c r="E139" s="27"/>
      <c r="F139" s="27"/>
      <c r="G139" s="195"/>
      <c r="H139" s="195"/>
      <c r="I139" s="195"/>
      <c r="J139" s="195"/>
      <c r="K139" s="195"/>
    </row>
    <row r="140" spans="3:11" x14ac:dyDescent="0.25">
      <c r="C140" s="27"/>
      <c r="D140" s="196"/>
      <c r="E140" s="27"/>
      <c r="F140" s="27"/>
      <c r="G140" s="195"/>
      <c r="H140" s="195"/>
      <c r="I140" s="195"/>
      <c r="J140" s="195"/>
      <c r="K140" s="195"/>
    </row>
    <row r="141" spans="3:11" x14ac:dyDescent="0.25">
      <c r="C141" s="27"/>
      <c r="D141" s="196"/>
      <c r="E141" s="27"/>
      <c r="F141" s="27"/>
      <c r="G141" s="195"/>
      <c r="H141" s="195"/>
      <c r="I141" s="195"/>
      <c r="J141" s="195"/>
      <c r="K141" s="195"/>
    </row>
    <row r="142" spans="3:11" x14ac:dyDescent="0.25">
      <c r="C142" s="27"/>
      <c r="D142" s="196"/>
      <c r="E142" s="27"/>
      <c r="F142" s="27"/>
      <c r="G142" s="195"/>
      <c r="H142" s="195"/>
      <c r="I142" s="195"/>
      <c r="J142" s="195"/>
      <c r="K142" s="195"/>
    </row>
    <row r="143" spans="3:11" x14ac:dyDescent="0.25">
      <c r="C143" s="27"/>
      <c r="D143" s="27"/>
      <c r="E143" s="27"/>
      <c r="F143" s="27"/>
      <c r="G143" s="195"/>
      <c r="H143" s="195"/>
      <c r="I143" s="195"/>
      <c r="J143" s="195"/>
      <c r="K143" s="195"/>
    </row>
    <row r="144" spans="3:11" x14ac:dyDescent="0.25">
      <c r="C144" s="27"/>
      <c r="D144" s="196"/>
      <c r="E144" s="27"/>
      <c r="F144" s="27"/>
      <c r="G144" s="195"/>
      <c r="H144" s="195"/>
      <c r="I144" s="195"/>
      <c r="J144" s="195"/>
      <c r="K144" s="195"/>
    </row>
    <row r="145" spans="3:11" x14ac:dyDescent="0.25">
      <c r="C145" s="27"/>
      <c r="D145" s="196"/>
      <c r="E145" s="27"/>
      <c r="F145" s="27"/>
      <c r="G145" s="195"/>
      <c r="H145" s="195"/>
      <c r="I145" s="195"/>
      <c r="J145" s="195"/>
      <c r="K145" s="195"/>
    </row>
    <row r="146" spans="3:11" x14ac:dyDescent="0.25">
      <c r="C146" s="27"/>
      <c r="D146" s="196"/>
      <c r="E146" s="27"/>
      <c r="F146" s="27"/>
      <c r="G146" s="195"/>
      <c r="H146" s="195"/>
      <c r="I146" s="195"/>
      <c r="J146" s="195"/>
      <c r="K146" s="195"/>
    </row>
    <row r="147" spans="3:11" x14ac:dyDescent="0.25">
      <c r="C147" s="27"/>
      <c r="D147" s="196"/>
      <c r="E147" s="27"/>
      <c r="F147" s="27"/>
      <c r="G147" s="195"/>
      <c r="H147" s="195"/>
      <c r="I147" s="195"/>
      <c r="J147" s="195"/>
      <c r="K147" s="195"/>
    </row>
    <row r="148" spans="3:11" x14ac:dyDescent="0.25">
      <c r="C148" s="27"/>
      <c r="D148" s="196"/>
      <c r="E148" s="27"/>
      <c r="F148" s="27"/>
      <c r="G148" s="195"/>
      <c r="H148" s="195"/>
      <c r="I148" s="195"/>
      <c r="J148" s="195"/>
      <c r="K148" s="195"/>
    </row>
    <row r="149" spans="3:11" x14ac:dyDescent="0.25">
      <c r="C149" s="27"/>
      <c r="D149" s="196"/>
      <c r="E149" s="27"/>
      <c r="F149" s="27"/>
      <c r="G149" s="195"/>
      <c r="H149" s="195"/>
      <c r="I149" s="195"/>
      <c r="J149" s="195"/>
      <c r="K149" s="195"/>
    </row>
    <row r="150" spans="3:11" x14ac:dyDescent="0.25">
      <c r="C150" s="27"/>
      <c r="D150" s="196"/>
      <c r="E150" s="27"/>
      <c r="F150" s="27"/>
      <c r="G150" s="195"/>
      <c r="H150" s="195"/>
      <c r="I150" s="195"/>
      <c r="J150" s="195"/>
      <c r="K150" s="195"/>
    </row>
    <row r="151" spans="3:11" x14ac:dyDescent="0.25">
      <c r="C151" s="27"/>
      <c r="D151" s="196"/>
      <c r="E151" s="27"/>
      <c r="F151" s="27"/>
      <c r="G151" s="195"/>
      <c r="H151" s="195"/>
      <c r="I151" s="195"/>
      <c r="J151" s="195"/>
      <c r="K151" s="195"/>
    </row>
    <row r="152" spans="3:11" x14ac:dyDescent="0.25">
      <c r="C152" s="27"/>
      <c r="D152" s="196"/>
      <c r="E152" s="27"/>
      <c r="F152" s="27"/>
      <c r="G152" s="195"/>
      <c r="H152" s="195"/>
      <c r="I152" s="195"/>
      <c r="J152" s="195"/>
      <c r="K152" s="195"/>
    </row>
    <row r="153" spans="3:11" x14ac:dyDescent="0.25">
      <c r="C153" s="27"/>
      <c r="D153" s="196"/>
      <c r="E153" s="27"/>
      <c r="F153" s="27"/>
      <c r="G153" s="195"/>
      <c r="H153" s="195"/>
      <c r="I153" s="195"/>
      <c r="J153" s="195"/>
      <c r="K153" s="195"/>
    </row>
    <row r="154" spans="3:11" x14ac:dyDescent="0.25">
      <c r="C154" s="27"/>
      <c r="D154" s="27"/>
      <c r="E154" s="27"/>
      <c r="F154" s="27"/>
      <c r="G154" s="195"/>
      <c r="H154" s="195"/>
      <c r="I154" s="195"/>
      <c r="J154" s="195"/>
      <c r="K154" s="195"/>
    </row>
    <row r="155" spans="3:11" x14ac:dyDescent="0.25">
      <c r="C155" s="27"/>
      <c r="D155" s="27"/>
      <c r="E155" s="27"/>
      <c r="F155" s="27"/>
      <c r="G155" s="195"/>
      <c r="H155" s="195"/>
      <c r="I155" s="195"/>
      <c r="J155" s="195"/>
      <c r="K155" s="195"/>
    </row>
    <row r="156" spans="3:11" x14ac:dyDescent="0.25">
      <c r="C156" s="27"/>
      <c r="D156" s="27"/>
      <c r="E156" s="27"/>
      <c r="F156" s="27"/>
      <c r="G156" s="195"/>
      <c r="H156" s="195"/>
      <c r="I156" s="195"/>
      <c r="J156" s="195"/>
      <c r="K156" s="195"/>
    </row>
    <row r="157" spans="3:11" x14ac:dyDescent="0.25">
      <c r="C157" s="27"/>
      <c r="D157" s="27"/>
      <c r="E157" s="27"/>
      <c r="F157" s="27"/>
      <c r="G157" s="195"/>
      <c r="H157" s="195"/>
      <c r="I157" s="195"/>
      <c r="J157" s="195"/>
      <c r="K157" s="195"/>
    </row>
    <row r="158" spans="3:11" x14ac:dyDescent="0.25">
      <c r="C158" s="27"/>
      <c r="D158" s="27"/>
      <c r="E158" s="27"/>
      <c r="F158" s="27"/>
      <c r="G158" s="195"/>
      <c r="H158" s="195"/>
      <c r="I158" s="195"/>
      <c r="J158" s="195"/>
      <c r="K158" s="195"/>
    </row>
    <row r="159" spans="3:11" x14ac:dyDescent="0.25">
      <c r="C159" s="27"/>
      <c r="D159" s="27"/>
      <c r="E159" s="27"/>
      <c r="F159" s="27"/>
      <c r="G159" s="195"/>
      <c r="H159" s="195"/>
      <c r="I159" s="195"/>
      <c r="J159" s="195"/>
      <c r="K159" s="195"/>
    </row>
    <row r="160" spans="3:11" x14ac:dyDescent="0.25">
      <c r="C160" s="27"/>
      <c r="D160" s="27"/>
      <c r="E160" s="27"/>
      <c r="F160" s="27"/>
      <c r="G160" s="195"/>
      <c r="H160" s="195"/>
      <c r="I160" s="195"/>
      <c r="J160" s="195"/>
      <c r="K160" s="195"/>
    </row>
    <row r="161" spans="3:11" x14ac:dyDescent="0.25">
      <c r="C161" s="27"/>
      <c r="D161" s="27"/>
      <c r="E161" s="27"/>
      <c r="F161" s="27"/>
      <c r="G161" s="195"/>
      <c r="H161" s="195"/>
      <c r="I161" s="195"/>
      <c r="J161" s="195"/>
      <c r="K161" s="195"/>
    </row>
    <row r="162" spans="3:11" x14ac:dyDescent="0.25">
      <c r="C162" s="27"/>
      <c r="D162" s="27"/>
      <c r="E162" s="27"/>
      <c r="F162" s="27"/>
      <c r="G162" s="195"/>
      <c r="H162" s="195"/>
      <c r="I162" s="195"/>
      <c r="J162" s="195"/>
      <c r="K162" s="195"/>
    </row>
    <row r="163" spans="3:11" x14ac:dyDescent="0.25">
      <c r="C163" s="27"/>
      <c r="D163" s="27"/>
      <c r="E163" s="27"/>
      <c r="F163" s="27"/>
      <c r="G163" s="195"/>
      <c r="H163" s="195"/>
      <c r="I163" s="195"/>
      <c r="J163" s="195"/>
      <c r="K163" s="195"/>
    </row>
    <row r="164" spans="3:11" x14ac:dyDescent="0.25">
      <c r="C164" s="27"/>
      <c r="D164" s="27"/>
      <c r="E164" s="27"/>
      <c r="F164" s="27"/>
      <c r="G164" s="195"/>
      <c r="H164" s="195"/>
      <c r="I164" s="195"/>
      <c r="J164" s="195"/>
      <c r="K164" s="195"/>
    </row>
    <row r="165" spans="3:11" x14ac:dyDescent="0.25">
      <c r="C165" s="27"/>
      <c r="D165" s="27"/>
      <c r="E165" s="27"/>
      <c r="F165" s="27"/>
      <c r="G165" s="195"/>
      <c r="H165" s="195"/>
      <c r="I165" s="195"/>
      <c r="J165" s="195"/>
      <c r="K165" s="195"/>
    </row>
    <row r="166" spans="3:11" x14ac:dyDescent="0.25">
      <c r="C166" s="27"/>
      <c r="D166" s="27"/>
      <c r="E166" s="27"/>
      <c r="F166" s="27"/>
      <c r="G166" s="195"/>
      <c r="H166" s="195"/>
      <c r="I166" s="195"/>
      <c r="J166" s="195"/>
      <c r="K166" s="195"/>
    </row>
    <row r="167" spans="3:11" x14ac:dyDescent="0.25">
      <c r="C167" s="27"/>
      <c r="D167" s="27"/>
      <c r="E167" s="27"/>
      <c r="F167" s="27"/>
      <c r="G167" s="195"/>
      <c r="H167" s="195"/>
      <c r="I167" s="195"/>
      <c r="J167" s="195"/>
      <c r="K167" s="195"/>
    </row>
    <row r="168" spans="3:11" x14ac:dyDescent="0.25">
      <c r="C168" s="27"/>
      <c r="D168" s="27"/>
      <c r="E168" s="27"/>
      <c r="F168" s="27"/>
      <c r="G168" s="195"/>
      <c r="H168" s="195"/>
      <c r="I168" s="195"/>
      <c r="J168" s="195"/>
      <c r="K168" s="195"/>
    </row>
    <row r="169" spans="3:11" x14ac:dyDescent="0.25">
      <c r="C169" s="27"/>
      <c r="D169" s="27"/>
      <c r="E169" s="27"/>
      <c r="F169" s="27"/>
      <c r="G169" s="195"/>
      <c r="H169" s="195"/>
      <c r="I169" s="195"/>
      <c r="J169" s="195"/>
      <c r="K169" s="195"/>
    </row>
    <row r="170" spans="3:11" x14ac:dyDescent="0.25">
      <c r="C170" s="27"/>
      <c r="D170" s="27"/>
      <c r="E170" s="27"/>
      <c r="F170" s="27"/>
      <c r="G170" s="195"/>
      <c r="H170" s="195"/>
      <c r="I170" s="195"/>
      <c r="J170" s="195"/>
      <c r="K170" s="195"/>
    </row>
    <row r="171" spans="3:11" x14ac:dyDescent="0.25">
      <c r="C171" s="3"/>
      <c r="D171" s="3"/>
      <c r="E171" s="3"/>
      <c r="F171" s="3"/>
    </row>
    <row r="172" spans="3:11" x14ac:dyDescent="0.25">
      <c r="C172" s="3"/>
      <c r="D172" s="3"/>
      <c r="E172" s="3"/>
      <c r="F172" s="3"/>
    </row>
    <row r="173" spans="3:11" x14ac:dyDescent="0.25">
      <c r="C173" s="3"/>
      <c r="D173" s="3"/>
      <c r="E173" s="3"/>
      <c r="F173" s="3"/>
    </row>
    <row r="174" spans="3:11" x14ac:dyDescent="0.25">
      <c r="C174" s="3"/>
      <c r="D174" s="3"/>
      <c r="E174" s="3"/>
      <c r="F174" s="3"/>
    </row>
    <row r="175" spans="3:11" x14ac:dyDescent="0.25">
      <c r="C175" s="3"/>
      <c r="D175" s="3"/>
      <c r="E175" s="3"/>
      <c r="F175" s="3"/>
    </row>
    <row r="176" spans="3:11" x14ac:dyDescent="0.25">
      <c r="C176" s="3"/>
      <c r="D176" s="3"/>
      <c r="E176" s="3"/>
      <c r="F176" s="3"/>
    </row>
    <row r="177" spans="3:6" x14ac:dyDescent="0.25">
      <c r="C177" s="3"/>
      <c r="D177" s="3"/>
      <c r="E177" s="3"/>
      <c r="F177" s="3"/>
    </row>
  </sheetData>
  <mergeCells count="28">
    <mergeCell ref="Y34:Z35"/>
    <mergeCell ref="Y37:Z38"/>
    <mergeCell ref="Y42:Z43"/>
    <mergeCell ref="Y45:Z46"/>
    <mergeCell ref="W11:Z11"/>
    <mergeCell ref="T13:U14"/>
    <mergeCell ref="T10:T12"/>
    <mergeCell ref="U10:U12"/>
    <mergeCell ref="E11:F11"/>
    <mergeCell ref="G11:H11"/>
    <mergeCell ref="I11:J11"/>
    <mergeCell ref="K11:L11"/>
    <mergeCell ref="Q10:Q12"/>
    <mergeCell ref="C10:C12"/>
    <mergeCell ref="D10:D12"/>
    <mergeCell ref="E10:H10"/>
    <mergeCell ref="I10:L10"/>
    <mergeCell ref="P10:P12"/>
    <mergeCell ref="E12:F12"/>
    <mergeCell ref="G12:H12"/>
    <mergeCell ref="I12:J12"/>
    <mergeCell ref="K12:L12"/>
    <mergeCell ref="E9:L9"/>
    <mergeCell ref="C2:Z2"/>
    <mergeCell ref="C3:Z3"/>
    <mergeCell ref="D4:L5"/>
    <mergeCell ref="P5:Q5"/>
    <mergeCell ref="D6:L6"/>
  </mergeCells>
  <conditionalFormatting sqref="Q17">
    <cfRule type="expression" dxfId="251" priority="38">
      <formula>OR($P17="TOIL",$P17="F",$P17="UP")</formula>
    </cfRule>
  </conditionalFormatting>
  <conditionalFormatting sqref="Q18">
    <cfRule type="expression" dxfId="250" priority="37">
      <formula>OR($P18="TOIL",$P18="F",$P18="UP")</formula>
    </cfRule>
  </conditionalFormatting>
  <conditionalFormatting sqref="Q19">
    <cfRule type="expression" dxfId="249" priority="36">
      <formula>OR($P19="TOIL",$P19="F",$P19="UP")</formula>
    </cfRule>
  </conditionalFormatting>
  <conditionalFormatting sqref="Q20">
    <cfRule type="expression" dxfId="248" priority="35">
      <formula>OR($P20="TOIL",$P20="F",$P20="UP")</formula>
    </cfRule>
  </conditionalFormatting>
  <conditionalFormatting sqref="Q21">
    <cfRule type="expression" dxfId="247" priority="34">
      <formula>OR($P21="TOIL",$P21="F",$P21="UP")</formula>
    </cfRule>
  </conditionalFormatting>
  <conditionalFormatting sqref="Q22">
    <cfRule type="expression" dxfId="246" priority="33">
      <formula>OR($P22="TOIL",$P22="F",$P22="UP")</formula>
    </cfRule>
  </conditionalFormatting>
  <conditionalFormatting sqref="Q23">
    <cfRule type="expression" dxfId="245" priority="32">
      <formula>OR($P23="TOIL",$P23="F",$P23="UP")</formula>
    </cfRule>
  </conditionalFormatting>
  <conditionalFormatting sqref="Q26">
    <cfRule type="expression" dxfId="244" priority="31">
      <formula>OR($P26="TOIL",$P26="F",$P26="UP")</formula>
    </cfRule>
  </conditionalFormatting>
  <conditionalFormatting sqref="Q27">
    <cfRule type="expression" dxfId="243" priority="30">
      <formula>OR($P27="TOIL",$P27="F",$P27="UP")</formula>
    </cfRule>
  </conditionalFormatting>
  <conditionalFormatting sqref="Q28">
    <cfRule type="expression" dxfId="242" priority="29">
      <formula>OR($P28="TOIL",$P28="F",$P28="UP")</formula>
    </cfRule>
  </conditionalFormatting>
  <conditionalFormatting sqref="Q29">
    <cfRule type="expression" dxfId="241" priority="28">
      <formula>OR($P29="TOIL",$P29="F",$P29="UP")</formula>
    </cfRule>
  </conditionalFormatting>
  <conditionalFormatting sqref="Q30">
    <cfRule type="expression" dxfId="240" priority="27">
      <formula>OR($P30="TOIL",$P30="F",$P30="UP")</formula>
    </cfRule>
  </conditionalFormatting>
  <conditionalFormatting sqref="Q31">
    <cfRule type="expression" dxfId="239" priority="26">
      <formula>OR($P31="TOIL",$P31="F",$P31="UP")</formula>
    </cfRule>
  </conditionalFormatting>
  <conditionalFormatting sqref="Q32">
    <cfRule type="expression" dxfId="238" priority="25">
      <formula>OR($P32="TOIL",$P32="F",$P32="UP")</formula>
    </cfRule>
  </conditionalFormatting>
  <conditionalFormatting sqref="Q35">
    <cfRule type="expression" dxfId="237" priority="24">
      <formula>OR($P35="TOIL",$P35="F",$P35="UP")</formula>
    </cfRule>
  </conditionalFormatting>
  <conditionalFormatting sqref="Q36">
    <cfRule type="expression" dxfId="236" priority="23">
      <formula>OR($P36="TOIL",$P36="F",$P36="UP")</formula>
    </cfRule>
  </conditionalFormatting>
  <conditionalFormatting sqref="Q37">
    <cfRule type="expression" dxfId="235" priority="22">
      <formula>OR($P37="TOIL",$P37="F",$P37="UP")</formula>
    </cfRule>
  </conditionalFormatting>
  <conditionalFormatting sqref="Q38">
    <cfRule type="expression" dxfId="234" priority="21">
      <formula>OR($P38="TOIL",$P38="F",$P38="UP")</formula>
    </cfRule>
  </conditionalFormatting>
  <conditionalFormatting sqref="Q39">
    <cfRule type="expression" dxfId="233" priority="20">
      <formula>OR($P39="TOIL",$P39="F",$P39="UP")</formula>
    </cfRule>
  </conditionalFormatting>
  <conditionalFormatting sqref="Q40">
    <cfRule type="expression" dxfId="232" priority="19">
      <formula>OR($P40="TOIL",$P40="F",$P40="UP")</formula>
    </cfRule>
  </conditionalFormatting>
  <conditionalFormatting sqref="Q41">
    <cfRule type="expression" dxfId="231" priority="18">
      <formula>OR($P41="TOIL",$P41="F",$P41="UP")</formula>
    </cfRule>
  </conditionalFormatting>
  <conditionalFormatting sqref="Q44">
    <cfRule type="expression" dxfId="230" priority="17">
      <formula>OR($P44="TOIL",$P44="F",$P44="UP")</formula>
    </cfRule>
  </conditionalFormatting>
  <conditionalFormatting sqref="Q45">
    <cfRule type="expression" dxfId="229" priority="16">
      <formula>OR($P45="TOIL",$P45="F",$P45="UP")</formula>
    </cfRule>
  </conditionalFormatting>
  <conditionalFormatting sqref="Q46">
    <cfRule type="expression" dxfId="228" priority="15">
      <formula>OR($P46="TOIL",$P46="F",$P46="UP")</formula>
    </cfRule>
  </conditionalFormatting>
  <conditionalFormatting sqref="Q47">
    <cfRule type="expression" dxfId="227" priority="14">
      <formula>OR($P47="TOIL",$P47="F",$P47="UP")</formula>
    </cfRule>
  </conditionalFormatting>
  <conditionalFormatting sqref="Q48">
    <cfRule type="expression" dxfId="226" priority="13">
      <formula>OR($P48="TOIL",$P48="F",$P48="UP")</formula>
    </cfRule>
  </conditionalFormatting>
  <conditionalFormatting sqref="Q49">
    <cfRule type="expression" dxfId="225" priority="12">
      <formula>OR($P49="TOIL",$P49="F",$P49="UP")</formula>
    </cfRule>
  </conditionalFormatting>
  <conditionalFormatting sqref="Q50">
    <cfRule type="expression" dxfId="224" priority="11">
      <formula>OR($P50="TOIL",$P50="F",$P50="UP")</formula>
    </cfRule>
  </conditionalFormatting>
  <conditionalFormatting sqref="Q53">
    <cfRule type="expression" dxfId="223" priority="10">
      <formula>OR($P53="TOIL",$P53="F",$P53="UP")</formula>
    </cfRule>
  </conditionalFormatting>
  <conditionalFormatting sqref="Q54">
    <cfRule type="expression" dxfId="222" priority="9">
      <formula>OR($P54="TOIL",$P54="F",$P54="UP")</formula>
    </cfRule>
  </conditionalFormatting>
  <conditionalFormatting sqref="Q55">
    <cfRule type="expression" dxfId="221" priority="8">
      <formula>OR($P55="TOIL",$P55="F",$P55="UP")</formula>
    </cfRule>
  </conditionalFormatting>
  <conditionalFormatting sqref="Q56">
    <cfRule type="expression" dxfId="220" priority="7">
      <formula>OR($P56="TOIL",$P56="F",$P56="UP")</formula>
    </cfRule>
  </conditionalFormatting>
  <conditionalFormatting sqref="Q57">
    <cfRule type="expression" dxfId="219" priority="6">
      <formula>OR($P57="TOIL",$P57="F",$P57="UP")</formula>
    </cfRule>
  </conditionalFormatting>
  <conditionalFormatting sqref="Q58">
    <cfRule type="expression" dxfId="218" priority="5">
      <formula>OR($P58="TOIL",$P58="F",$P58="UP")</formula>
    </cfRule>
  </conditionalFormatting>
  <conditionalFormatting sqref="Q59">
    <cfRule type="expression" dxfId="217" priority="4">
      <formula>OR($P59="TOIL",$P59="F",$P59="UP")</formula>
    </cfRule>
  </conditionalFormatting>
  <conditionalFormatting sqref="T65">
    <cfRule type="expression" dxfId="216" priority="1">
      <formula>($T$63+$T$64)&gt;((10/37.5)*$G$7)</formula>
    </cfRule>
  </conditionalFormatting>
  <dataValidations count="1">
    <dataValidation type="list" allowBlank="1" showInputMessage="1" showErrorMessage="1" sqref="P17:P23 P53:P59 P44:P50 P35:P41 P26:P32">
      <formula1>$X$51:$X$60</formula1>
    </dataValidation>
  </dataValidations>
  <pageMargins left="0.23622047244094491" right="0.23622047244094491" top="0" bottom="0" header="0" footer="0"/>
  <pageSetup paperSize="9" scale="53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77"/>
  <sheetViews>
    <sheetView topLeftCell="A25" zoomScale="70" zoomScaleNormal="70" workbookViewId="0">
      <selection activeCell="D18" sqref="D18"/>
    </sheetView>
  </sheetViews>
  <sheetFormatPr defaultColWidth="4.85546875" defaultRowHeight="15.75" x14ac:dyDescent="0.25"/>
  <cols>
    <col min="1" max="1" width="1.140625" style="1" customWidth="1"/>
    <col min="2" max="2" width="1.7109375" style="1" customWidth="1"/>
    <col min="3" max="3" width="17.5703125" style="1" bestFit="1" customWidth="1"/>
    <col min="4" max="4" width="14" style="1" bestFit="1" customWidth="1"/>
    <col min="5" max="6" width="4" style="1" customWidth="1"/>
    <col min="7" max="7" width="6" style="1" bestFit="1" customWidth="1"/>
    <col min="8" max="10" width="4" style="1" customWidth="1"/>
    <col min="11" max="11" width="4.7109375" style="1" customWidth="1"/>
    <col min="12" max="12" width="6.42578125" style="1" customWidth="1"/>
    <col min="13" max="13" width="9.5703125" style="1" bestFit="1" customWidth="1"/>
    <col min="14" max="14" width="9.42578125" style="1" customWidth="1"/>
    <col min="15" max="15" width="16" style="1" bestFit="1" customWidth="1"/>
    <col min="16" max="16" width="12.7109375" style="2" customWidth="1"/>
    <col min="17" max="17" width="10.140625" style="2" customWidth="1"/>
    <col min="18" max="18" width="14.85546875" style="2" customWidth="1"/>
    <col min="19" max="19" width="1.7109375" style="3" customWidth="1"/>
    <col min="20" max="20" width="9.85546875" style="1" customWidth="1"/>
    <col min="21" max="21" width="10.42578125" style="2" customWidth="1"/>
    <col min="22" max="22" width="1.85546875" style="1" customWidth="1"/>
    <col min="23" max="23" width="8.85546875" style="1" customWidth="1"/>
    <col min="24" max="24" width="9.85546875" style="1" customWidth="1"/>
    <col min="25" max="25" width="11.28515625" style="1" customWidth="1"/>
    <col min="26" max="26" width="37.28515625" style="1" customWidth="1"/>
    <col min="27" max="27" width="2.28515625" style="1" customWidth="1"/>
    <col min="28" max="252" width="8.85546875" style="1" customWidth="1"/>
    <col min="253" max="253" width="10.85546875" style="1" bestFit="1" customWidth="1"/>
    <col min="254" max="254" width="9.28515625" style="1" bestFit="1" customWidth="1"/>
    <col min="255" max="256" width="0" style="1" hidden="1" customWidth="1"/>
    <col min="257" max="16384" width="4.85546875" style="1"/>
  </cols>
  <sheetData>
    <row r="1" spans="2:27" ht="8.25" customHeight="1" x14ac:dyDescent="0.25"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189"/>
      <c r="R1" s="189"/>
      <c r="S1" s="188"/>
      <c r="T1" s="188"/>
      <c r="U1" s="189"/>
      <c r="V1" s="188"/>
      <c r="W1" s="188"/>
      <c r="X1" s="188"/>
      <c r="Y1" s="188"/>
      <c r="Z1" s="188"/>
      <c r="AA1" s="188"/>
    </row>
    <row r="2" spans="2:27" x14ac:dyDescent="0.25">
      <c r="B2" s="174"/>
      <c r="C2" s="316" t="s">
        <v>78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7"/>
      <c r="T2" s="317"/>
      <c r="U2" s="317"/>
      <c r="V2" s="317"/>
      <c r="W2" s="317"/>
      <c r="X2" s="317"/>
      <c r="Y2" s="317"/>
      <c r="Z2" s="317"/>
      <c r="AA2" s="170"/>
    </row>
    <row r="3" spans="2:27" ht="16.5" thickBot="1" x14ac:dyDescent="0.3">
      <c r="B3" s="174"/>
      <c r="C3" s="316" t="s">
        <v>39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7"/>
      <c r="T3" s="317"/>
      <c r="U3" s="317"/>
      <c r="V3" s="317"/>
      <c r="W3" s="317"/>
      <c r="X3" s="317"/>
      <c r="Y3" s="317"/>
      <c r="Z3" s="317"/>
      <c r="AA3" s="170"/>
    </row>
    <row r="4" spans="2:27" x14ac:dyDescent="0.25">
      <c r="B4" s="174"/>
      <c r="C4" s="171" t="s">
        <v>0</v>
      </c>
      <c r="D4" s="361">
        <f>'Apr 2020'!D4:L5</f>
        <v>0</v>
      </c>
      <c r="E4" s="362"/>
      <c r="F4" s="362"/>
      <c r="G4" s="362"/>
      <c r="H4" s="362"/>
      <c r="I4" s="362"/>
      <c r="J4" s="362"/>
      <c r="K4" s="362"/>
      <c r="L4" s="363"/>
      <c r="M4" s="106"/>
      <c r="N4" s="106"/>
      <c r="O4" s="106"/>
      <c r="P4" s="131"/>
      <c r="Q4" s="131"/>
      <c r="R4" s="131"/>
      <c r="S4" s="106"/>
      <c r="T4" s="123" t="s">
        <v>30</v>
      </c>
      <c r="U4" s="124"/>
      <c r="V4" s="103"/>
      <c r="W4" s="103"/>
      <c r="X4" s="103"/>
      <c r="Y4" s="103"/>
      <c r="Z4" s="104"/>
      <c r="AA4" s="170"/>
    </row>
    <row r="5" spans="2:27" ht="16.5" thickBot="1" x14ac:dyDescent="0.3">
      <c r="B5" s="174"/>
      <c r="C5" s="171"/>
      <c r="D5" s="364"/>
      <c r="E5" s="365"/>
      <c r="F5" s="365"/>
      <c r="G5" s="365"/>
      <c r="H5" s="365"/>
      <c r="I5" s="365"/>
      <c r="J5" s="365"/>
      <c r="K5" s="365"/>
      <c r="L5" s="366"/>
      <c r="M5" s="106"/>
      <c r="N5" s="106"/>
      <c r="O5" s="171" t="s">
        <v>1</v>
      </c>
      <c r="P5" s="318">
        <f>C26</f>
        <v>44109</v>
      </c>
      <c r="Q5" s="318"/>
      <c r="R5" s="172"/>
      <c r="S5" s="106"/>
      <c r="T5" s="108" t="s">
        <v>31</v>
      </c>
      <c r="U5" s="131"/>
      <c r="V5" s="106"/>
      <c r="W5" s="106"/>
      <c r="X5" s="106"/>
      <c r="Y5" s="106"/>
      <c r="Z5" s="107"/>
      <c r="AA5" s="170"/>
    </row>
    <row r="6" spans="2:27" ht="16.5" thickBot="1" x14ac:dyDescent="0.3">
      <c r="B6" s="174"/>
      <c r="C6" s="171" t="s">
        <v>2</v>
      </c>
      <c r="D6" s="319">
        <f>'Apr 2020'!D6:L6</f>
        <v>0</v>
      </c>
      <c r="E6" s="320"/>
      <c r="F6" s="320"/>
      <c r="G6" s="320"/>
      <c r="H6" s="320"/>
      <c r="I6" s="320"/>
      <c r="J6" s="320"/>
      <c r="K6" s="320"/>
      <c r="L6" s="321"/>
      <c r="M6" s="106"/>
      <c r="N6" s="106"/>
      <c r="O6" s="106"/>
      <c r="P6" s="131"/>
      <c r="Q6" s="131"/>
      <c r="R6" s="131"/>
      <c r="S6" s="106"/>
      <c r="T6" s="108" t="s">
        <v>32</v>
      </c>
      <c r="U6" s="131"/>
      <c r="V6" s="106"/>
      <c r="W6" s="106"/>
      <c r="X6" s="106"/>
      <c r="Y6" s="106"/>
      <c r="Z6" s="107"/>
      <c r="AA6" s="170"/>
    </row>
    <row r="7" spans="2:27" ht="16.5" thickBot="1" x14ac:dyDescent="0.3">
      <c r="B7" s="174"/>
      <c r="C7" s="171" t="s">
        <v>26</v>
      </c>
      <c r="D7" s="106"/>
      <c r="E7" s="173"/>
      <c r="F7" s="106"/>
      <c r="G7" s="255">
        <f>'Sep 2020'!G7</f>
        <v>0</v>
      </c>
      <c r="H7" s="108" t="s">
        <v>3</v>
      </c>
      <c r="I7" s="106"/>
      <c r="J7" s="106"/>
      <c r="K7" s="106"/>
      <c r="L7" s="106"/>
      <c r="M7" s="254">
        <f>(G7/7)*COUNT(C17:C59)</f>
        <v>0</v>
      </c>
      <c r="N7" s="128"/>
      <c r="O7" s="106"/>
      <c r="P7" s="131"/>
      <c r="Q7" s="131"/>
      <c r="R7" s="131"/>
      <c r="S7" s="106"/>
      <c r="T7" s="108" t="s">
        <v>34</v>
      </c>
      <c r="U7" s="131"/>
      <c r="V7" s="106"/>
      <c r="W7" s="106"/>
      <c r="X7" s="106"/>
      <c r="Y7" s="106"/>
      <c r="Z7" s="107"/>
      <c r="AA7" s="170"/>
    </row>
    <row r="8" spans="2:27" ht="16.5" thickBot="1" x14ac:dyDescent="0.3">
      <c r="B8" s="174"/>
      <c r="C8" s="106"/>
      <c r="D8" s="106"/>
      <c r="E8" s="173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31"/>
      <c r="Q8" s="131"/>
      <c r="R8" s="131"/>
      <c r="S8" s="106"/>
      <c r="T8" s="126" t="s">
        <v>60</v>
      </c>
      <c r="U8" s="132"/>
      <c r="V8" s="120"/>
      <c r="W8" s="120"/>
      <c r="X8" s="120"/>
      <c r="Y8" s="120"/>
      <c r="Z8" s="121"/>
      <c r="AA8" s="170"/>
    </row>
    <row r="9" spans="2:27" ht="16.5" thickBot="1" x14ac:dyDescent="0.3">
      <c r="B9" s="174"/>
      <c r="C9" s="129"/>
      <c r="D9" s="106"/>
      <c r="E9" s="313" t="s">
        <v>61</v>
      </c>
      <c r="F9" s="314"/>
      <c r="G9" s="314"/>
      <c r="H9" s="314"/>
      <c r="I9" s="314"/>
      <c r="J9" s="314"/>
      <c r="K9" s="314"/>
      <c r="L9" s="315"/>
      <c r="M9" s="106"/>
      <c r="N9" s="106"/>
      <c r="O9" s="106"/>
      <c r="P9" s="131"/>
      <c r="Q9" s="131"/>
      <c r="R9" s="131"/>
      <c r="S9" s="106"/>
      <c r="T9" s="106"/>
      <c r="U9" s="131"/>
      <c r="V9" s="106"/>
      <c r="W9" s="106"/>
      <c r="X9" s="106"/>
      <c r="Y9" s="106"/>
      <c r="Z9" s="106"/>
      <c r="AA9" s="170"/>
    </row>
    <row r="10" spans="2:27" ht="15" customHeight="1" x14ac:dyDescent="0.25">
      <c r="B10" s="174"/>
      <c r="C10" s="304" t="s">
        <v>4</v>
      </c>
      <c r="D10" s="307" t="s">
        <v>90</v>
      </c>
      <c r="E10" s="338" t="s">
        <v>40</v>
      </c>
      <c r="F10" s="339"/>
      <c r="G10" s="340"/>
      <c r="H10" s="341"/>
      <c r="I10" s="338" t="s">
        <v>41</v>
      </c>
      <c r="J10" s="339"/>
      <c r="K10" s="340"/>
      <c r="L10" s="341"/>
      <c r="M10" s="130" t="s">
        <v>5</v>
      </c>
      <c r="N10" s="99" t="s">
        <v>51</v>
      </c>
      <c r="O10" s="99" t="s">
        <v>8</v>
      </c>
      <c r="P10" s="310" t="s">
        <v>91</v>
      </c>
      <c r="Q10" s="310" t="s">
        <v>92</v>
      </c>
      <c r="R10" s="99" t="s">
        <v>59</v>
      </c>
      <c r="S10" s="103"/>
      <c r="T10" s="328" t="s">
        <v>53</v>
      </c>
      <c r="U10" s="310" t="s">
        <v>17</v>
      </c>
      <c r="V10" s="106"/>
      <c r="W10" s="102"/>
      <c r="X10" s="103"/>
      <c r="Y10" s="103"/>
      <c r="Z10" s="104"/>
      <c r="AA10" s="170"/>
    </row>
    <row r="11" spans="2:27" x14ac:dyDescent="0.25">
      <c r="B11" s="174"/>
      <c r="C11" s="305"/>
      <c r="D11" s="308"/>
      <c r="E11" s="342" t="s">
        <v>6</v>
      </c>
      <c r="F11" s="343"/>
      <c r="G11" s="343" t="s">
        <v>7</v>
      </c>
      <c r="H11" s="344"/>
      <c r="I11" s="342" t="s">
        <v>6</v>
      </c>
      <c r="J11" s="343"/>
      <c r="K11" s="343" t="s">
        <v>7</v>
      </c>
      <c r="L11" s="344"/>
      <c r="M11" s="131" t="s">
        <v>8</v>
      </c>
      <c r="N11" s="100" t="s">
        <v>52</v>
      </c>
      <c r="O11" s="100" t="s">
        <v>5</v>
      </c>
      <c r="P11" s="311"/>
      <c r="Q11" s="311"/>
      <c r="R11" s="100" t="s">
        <v>54</v>
      </c>
      <c r="S11" s="106"/>
      <c r="T11" s="329"/>
      <c r="U11" s="331"/>
      <c r="V11" s="106"/>
      <c r="W11" s="333" t="s">
        <v>56</v>
      </c>
      <c r="X11" s="316"/>
      <c r="Y11" s="316"/>
      <c r="Z11" s="334"/>
      <c r="AA11" s="170"/>
    </row>
    <row r="12" spans="2:27" ht="16.5" thickBot="1" x14ac:dyDescent="0.3">
      <c r="B12" s="174"/>
      <c r="C12" s="306"/>
      <c r="D12" s="309"/>
      <c r="E12" s="335" t="s">
        <v>9</v>
      </c>
      <c r="F12" s="336"/>
      <c r="G12" s="336" t="s">
        <v>9</v>
      </c>
      <c r="H12" s="337"/>
      <c r="I12" s="335" t="s">
        <v>9</v>
      </c>
      <c r="J12" s="336"/>
      <c r="K12" s="336" t="s">
        <v>9</v>
      </c>
      <c r="L12" s="337"/>
      <c r="M12" s="132" t="s">
        <v>10</v>
      </c>
      <c r="N12" s="133" t="s">
        <v>10</v>
      </c>
      <c r="O12" s="133" t="s">
        <v>58</v>
      </c>
      <c r="P12" s="312"/>
      <c r="Q12" s="312"/>
      <c r="R12" s="101">
        <f>G7</f>
        <v>0</v>
      </c>
      <c r="S12" s="106"/>
      <c r="T12" s="330"/>
      <c r="U12" s="332"/>
      <c r="V12" s="106"/>
      <c r="W12" s="108"/>
      <c r="X12" s="106"/>
      <c r="Y12" s="106"/>
      <c r="Z12" s="107"/>
      <c r="AA12" s="170"/>
    </row>
    <row r="13" spans="2:27" ht="15.75" customHeight="1" x14ac:dyDescent="0.25">
      <c r="B13" s="174"/>
      <c r="C13" s="134"/>
      <c r="D13" s="135"/>
      <c r="E13" s="136" t="s">
        <v>11</v>
      </c>
      <c r="F13" s="137" t="s">
        <v>12</v>
      </c>
      <c r="G13" s="138" t="s">
        <v>11</v>
      </c>
      <c r="H13" s="139" t="s">
        <v>12</v>
      </c>
      <c r="I13" s="136" t="s">
        <v>11</v>
      </c>
      <c r="J13" s="137" t="s">
        <v>12</v>
      </c>
      <c r="K13" s="138" t="s">
        <v>11</v>
      </c>
      <c r="L13" s="139" t="s">
        <v>12</v>
      </c>
      <c r="M13" s="131"/>
      <c r="N13" s="99"/>
      <c r="O13" s="100"/>
      <c r="P13" s="100"/>
      <c r="Q13" s="100"/>
      <c r="R13" s="100"/>
      <c r="S13" s="106"/>
      <c r="T13" s="349" t="s">
        <v>94</v>
      </c>
      <c r="U13" s="350"/>
      <c r="V13" s="106"/>
      <c r="W13" s="108"/>
      <c r="X13" s="106"/>
      <c r="Y13" s="106"/>
      <c r="Z13" s="107"/>
      <c r="AA13" s="170"/>
    </row>
    <row r="14" spans="2:27" x14ac:dyDescent="0.25">
      <c r="B14" s="174"/>
      <c r="C14" s="140" t="s">
        <v>29</v>
      </c>
      <c r="D14" s="141"/>
      <c r="E14" s="142"/>
      <c r="F14" s="143"/>
      <c r="G14" s="144"/>
      <c r="H14" s="145"/>
      <c r="I14" s="142"/>
      <c r="J14" s="143"/>
      <c r="K14" s="146"/>
      <c r="L14" s="145"/>
      <c r="M14" s="147"/>
      <c r="N14" s="148"/>
      <c r="O14" s="148"/>
      <c r="P14" s="148"/>
      <c r="Q14" s="148"/>
      <c r="R14" s="148"/>
      <c r="S14" s="27"/>
      <c r="T14" s="351"/>
      <c r="U14" s="352"/>
      <c r="V14" s="106"/>
      <c r="W14" s="108"/>
      <c r="X14" s="106"/>
      <c r="Y14" s="106"/>
      <c r="Z14" s="107"/>
      <c r="AA14" s="170"/>
    </row>
    <row r="15" spans="2:27" ht="16.5" thickBot="1" x14ac:dyDescent="0.3">
      <c r="B15" s="174"/>
      <c r="C15" s="4" t="s">
        <v>35</v>
      </c>
      <c r="D15" s="5" t="s">
        <v>36</v>
      </c>
      <c r="E15" s="6">
        <v>8</v>
      </c>
      <c r="F15" s="7">
        <v>30</v>
      </c>
      <c r="G15" s="8"/>
      <c r="H15" s="9"/>
      <c r="I15" s="6"/>
      <c r="J15" s="7"/>
      <c r="K15" s="10">
        <v>17</v>
      </c>
      <c r="L15" s="11">
        <v>0</v>
      </c>
      <c r="M15" s="12">
        <v>8.5</v>
      </c>
      <c r="N15" s="13">
        <v>0.5</v>
      </c>
      <c r="O15" s="13">
        <v>8</v>
      </c>
      <c r="P15" s="35"/>
      <c r="Q15" s="14"/>
      <c r="R15" s="36">
        <f>SUM(O15-7.5)</f>
        <v>0.5</v>
      </c>
      <c r="S15" s="15"/>
      <c r="T15" s="16">
        <v>0.5</v>
      </c>
      <c r="U15" s="17"/>
      <c r="V15" s="106"/>
      <c r="W15" s="105"/>
      <c r="X15" s="106"/>
      <c r="Y15" s="106"/>
      <c r="Z15" s="107"/>
      <c r="AA15" s="170"/>
    </row>
    <row r="16" spans="2:27" ht="16.899999999999999" customHeight="1" x14ac:dyDescent="0.25">
      <c r="B16" s="174"/>
      <c r="C16" s="246"/>
      <c r="D16" s="150"/>
      <c r="E16" s="153"/>
      <c r="F16" s="154"/>
      <c r="G16" s="155"/>
      <c r="H16" s="156"/>
      <c r="I16" s="153"/>
      <c r="J16" s="154"/>
      <c r="K16" s="157"/>
      <c r="L16" s="158"/>
      <c r="M16" s="159"/>
      <c r="N16" s="86"/>
      <c r="O16" s="159"/>
      <c r="P16" s="87"/>
      <c r="Q16" s="87"/>
      <c r="R16" s="86"/>
      <c r="S16" s="160"/>
      <c r="T16" s="90"/>
      <c r="U16" s="91"/>
      <c r="V16" s="106"/>
      <c r="W16" s="105" t="s">
        <v>13</v>
      </c>
      <c r="X16" s="106" t="s">
        <v>27</v>
      </c>
      <c r="Y16" s="106"/>
      <c r="Z16" s="107"/>
      <c r="AA16" s="170"/>
    </row>
    <row r="17" spans="2:27" ht="16.899999999999999" customHeight="1" x14ac:dyDescent="0.25">
      <c r="B17" s="174"/>
      <c r="C17" s="235">
        <f>D17</f>
        <v>44102</v>
      </c>
      <c r="D17" s="202">
        <v>44102</v>
      </c>
      <c r="E17" s="20"/>
      <c r="F17" s="21"/>
      <c r="G17" s="22"/>
      <c r="H17" s="23"/>
      <c r="I17" s="20"/>
      <c r="J17" s="21"/>
      <c r="K17" s="24"/>
      <c r="L17" s="25"/>
      <c r="M17" s="42">
        <f>((TIME(G17,H17,0)-TIME(E17,F17,0))+(TIME(K17,L17,0)-TIME(I17,J17,0)))*24</f>
        <v>0</v>
      </c>
      <c r="N17" s="26"/>
      <c r="O17" s="42">
        <f>SUM(M17-N17)</f>
        <v>0</v>
      </c>
      <c r="P17" s="26"/>
      <c r="Q17" s="26"/>
      <c r="R17" s="197" t="str">
        <f t="shared" ref="R17:R23" si="0">IF(P17="TOIL", "Use TOIL column  →         ", IF(P17="F", "Use Flexi column →         ", IF(P17="UP", "Leave blank                      ",  "")))</f>
        <v/>
      </c>
      <c r="T17" s="92"/>
      <c r="U17" s="93"/>
      <c r="V17" s="106"/>
      <c r="W17" s="105" t="s">
        <v>14</v>
      </c>
      <c r="X17" s="106" t="s">
        <v>15</v>
      </c>
      <c r="Y17" s="106"/>
      <c r="Z17" s="107"/>
      <c r="AA17" s="170"/>
    </row>
    <row r="18" spans="2:27" ht="16.899999999999999" customHeight="1" x14ac:dyDescent="0.25">
      <c r="B18" s="174"/>
      <c r="C18" s="235">
        <f>C17+1</f>
        <v>44103</v>
      </c>
      <c r="D18" s="19" t="s">
        <v>46</v>
      </c>
      <c r="E18" s="20"/>
      <c r="F18" s="21"/>
      <c r="G18" s="22"/>
      <c r="H18" s="23"/>
      <c r="I18" s="20"/>
      <c r="J18" s="21"/>
      <c r="K18" s="24"/>
      <c r="L18" s="25"/>
      <c r="M18" s="42">
        <f t="shared" ref="M18:M23" si="1">((TIME(G18,H18,0)-TIME(E18,F18,0))+(TIME(K18,L18,0)-TIME(I18,J18,0)))*24</f>
        <v>0</v>
      </c>
      <c r="N18" s="26"/>
      <c r="O18" s="42">
        <f t="shared" ref="O18:O23" si="2">SUM(M18-N18)</f>
        <v>0</v>
      </c>
      <c r="P18" s="26"/>
      <c r="Q18" s="26"/>
      <c r="R18" s="197" t="str">
        <f t="shared" si="0"/>
        <v/>
      </c>
      <c r="T18" s="92"/>
      <c r="U18" s="93"/>
      <c r="V18" s="106"/>
      <c r="W18" s="105" t="s">
        <v>16</v>
      </c>
      <c r="X18" s="106" t="s">
        <v>37</v>
      </c>
      <c r="Y18" s="106"/>
      <c r="Z18" s="107"/>
      <c r="AA18" s="170"/>
    </row>
    <row r="19" spans="2:27" ht="16.899999999999999" customHeight="1" x14ac:dyDescent="0.25">
      <c r="B19" s="174"/>
      <c r="C19" s="235">
        <f t="shared" ref="C19:C23" si="3">C18+1</f>
        <v>44104</v>
      </c>
      <c r="D19" s="19" t="s">
        <v>47</v>
      </c>
      <c r="E19" s="20"/>
      <c r="F19" s="21"/>
      <c r="G19" s="22"/>
      <c r="H19" s="23"/>
      <c r="I19" s="20"/>
      <c r="J19" s="21"/>
      <c r="K19" s="24"/>
      <c r="L19" s="25"/>
      <c r="M19" s="42">
        <f t="shared" si="1"/>
        <v>0</v>
      </c>
      <c r="N19" s="26"/>
      <c r="O19" s="42">
        <f t="shared" si="2"/>
        <v>0</v>
      </c>
      <c r="P19" s="26"/>
      <c r="Q19" s="26"/>
      <c r="R19" s="197" t="str">
        <f t="shared" si="0"/>
        <v/>
      </c>
      <c r="T19" s="92"/>
      <c r="U19" s="93"/>
      <c r="V19" s="106"/>
      <c r="W19" s="105" t="s">
        <v>17</v>
      </c>
      <c r="X19" s="106" t="s">
        <v>28</v>
      </c>
      <c r="Y19" s="106"/>
      <c r="Z19" s="107"/>
      <c r="AA19" s="170"/>
    </row>
    <row r="20" spans="2:27" ht="16.899999999999999" customHeight="1" x14ac:dyDescent="0.25">
      <c r="B20" s="174"/>
      <c r="C20" s="235">
        <f t="shared" si="3"/>
        <v>44105</v>
      </c>
      <c r="D20" s="19" t="s">
        <v>48</v>
      </c>
      <c r="E20" s="20"/>
      <c r="F20" s="21"/>
      <c r="G20" s="22"/>
      <c r="H20" s="23"/>
      <c r="I20" s="20"/>
      <c r="J20" s="21"/>
      <c r="K20" s="24"/>
      <c r="L20" s="25"/>
      <c r="M20" s="42">
        <f t="shared" si="1"/>
        <v>0</v>
      </c>
      <c r="N20" s="26"/>
      <c r="O20" s="42">
        <f t="shared" si="2"/>
        <v>0</v>
      </c>
      <c r="P20" s="26"/>
      <c r="Q20" s="26"/>
      <c r="R20" s="197" t="str">
        <f t="shared" si="0"/>
        <v/>
      </c>
      <c r="T20" s="92"/>
      <c r="U20" s="93"/>
      <c r="V20" s="106"/>
      <c r="W20" s="105" t="s">
        <v>18</v>
      </c>
      <c r="X20" s="106" t="s">
        <v>19</v>
      </c>
      <c r="Y20" s="106"/>
      <c r="Z20" s="107"/>
      <c r="AA20" s="170"/>
    </row>
    <row r="21" spans="2:27" ht="16.899999999999999" customHeight="1" x14ac:dyDescent="0.25">
      <c r="B21" s="174"/>
      <c r="C21" s="235">
        <f t="shared" si="3"/>
        <v>44106</v>
      </c>
      <c r="D21" s="19" t="s">
        <v>42</v>
      </c>
      <c r="E21" s="20"/>
      <c r="F21" s="21"/>
      <c r="G21" s="22"/>
      <c r="H21" s="23"/>
      <c r="I21" s="20"/>
      <c r="J21" s="21"/>
      <c r="K21" s="24"/>
      <c r="L21" s="25"/>
      <c r="M21" s="42">
        <f t="shared" si="1"/>
        <v>0</v>
      </c>
      <c r="N21" s="26"/>
      <c r="O21" s="42">
        <f t="shared" si="2"/>
        <v>0</v>
      </c>
      <c r="P21" s="26"/>
      <c r="Q21" s="26"/>
      <c r="R21" s="197" t="str">
        <f t="shared" si="0"/>
        <v/>
      </c>
      <c r="T21" s="92"/>
      <c r="U21" s="93"/>
      <c r="V21" s="106"/>
      <c r="W21" s="105" t="s">
        <v>20</v>
      </c>
      <c r="X21" s="106" t="s">
        <v>21</v>
      </c>
      <c r="Y21" s="106"/>
      <c r="Z21" s="107"/>
      <c r="AA21" s="170"/>
    </row>
    <row r="22" spans="2:27" ht="16.899999999999999" customHeight="1" x14ac:dyDescent="0.25">
      <c r="B22" s="174"/>
      <c r="C22" s="235">
        <f t="shared" si="3"/>
        <v>44107</v>
      </c>
      <c r="D22" s="19" t="s">
        <v>43</v>
      </c>
      <c r="E22" s="20"/>
      <c r="F22" s="21"/>
      <c r="G22" s="22"/>
      <c r="H22" s="23"/>
      <c r="I22" s="20"/>
      <c r="J22" s="21"/>
      <c r="K22" s="24"/>
      <c r="L22" s="25"/>
      <c r="M22" s="42">
        <f t="shared" si="1"/>
        <v>0</v>
      </c>
      <c r="N22" s="26"/>
      <c r="O22" s="42">
        <f t="shared" si="2"/>
        <v>0</v>
      </c>
      <c r="P22" s="26"/>
      <c r="Q22" s="26"/>
      <c r="R22" s="197" t="str">
        <f t="shared" si="0"/>
        <v/>
      </c>
      <c r="T22" s="92"/>
      <c r="U22" s="93"/>
      <c r="V22" s="106"/>
      <c r="W22" s="105" t="s">
        <v>22</v>
      </c>
      <c r="X22" s="106" t="s">
        <v>23</v>
      </c>
      <c r="Y22" s="106"/>
      <c r="Z22" s="107"/>
      <c r="AA22" s="170"/>
    </row>
    <row r="23" spans="2:27" ht="16.899999999999999" customHeight="1" x14ac:dyDescent="0.25">
      <c r="B23" s="174"/>
      <c r="C23" s="235">
        <f t="shared" si="3"/>
        <v>44108</v>
      </c>
      <c r="D23" s="19" t="s">
        <v>44</v>
      </c>
      <c r="E23" s="20"/>
      <c r="F23" s="21"/>
      <c r="G23" s="22"/>
      <c r="H23" s="23"/>
      <c r="I23" s="20"/>
      <c r="J23" s="21"/>
      <c r="K23" s="24"/>
      <c r="L23" s="25"/>
      <c r="M23" s="42">
        <f t="shared" si="1"/>
        <v>0</v>
      </c>
      <c r="N23" s="26"/>
      <c r="O23" s="42">
        <f t="shared" si="2"/>
        <v>0</v>
      </c>
      <c r="P23" s="26"/>
      <c r="Q23" s="26"/>
      <c r="R23" s="197" t="str">
        <f t="shared" si="0"/>
        <v/>
      </c>
      <c r="T23" s="92"/>
      <c r="U23" s="93"/>
      <c r="V23" s="106"/>
      <c r="W23" s="105" t="s">
        <v>24</v>
      </c>
      <c r="X23" s="106" t="s">
        <v>33</v>
      </c>
      <c r="Y23" s="106"/>
      <c r="Z23" s="107"/>
      <c r="AA23" s="170"/>
    </row>
    <row r="24" spans="2:27" s="28" customFormat="1" ht="16.899999999999999" customHeight="1" x14ac:dyDescent="0.25">
      <c r="B24" s="187"/>
      <c r="C24" s="236"/>
      <c r="D24" s="39" t="s">
        <v>50</v>
      </c>
      <c r="E24" s="55"/>
      <c r="F24" s="56"/>
      <c r="G24" s="57"/>
      <c r="H24" s="58"/>
      <c r="I24" s="55"/>
      <c r="J24" s="56"/>
      <c r="K24" s="59"/>
      <c r="L24" s="60"/>
      <c r="M24" s="161"/>
      <c r="N24" s="45"/>
      <c r="O24" s="40">
        <f>SUM(O17:O23)</f>
        <v>0</v>
      </c>
      <c r="P24" s="61"/>
      <c r="Q24" s="40">
        <f>SUM(Q17:Q23)</f>
        <v>0</v>
      </c>
      <c r="R24" s="40">
        <f>SUM(O24-G$7)+Q24</f>
        <v>0</v>
      </c>
      <c r="S24" s="62"/>
      <c r="T24" s="88"/>
      <c r="U24" s="89"/>
      <c r="V24" s="113"/>
      <c r="W24" s="105" t="s">
        <v>55</v>
      </c>
      <c r="X24" s="106" t="s">
        <v>53</v>
      </c>
      <c r="Y24" s="106"/>
      <c r="Z24" s="107"/>
      <c r="AA24" s="175"/>
    </row>
    <row r="25" spans="2:27" ht="16.899999999999999" customHeight="1" x14ac:dyDescent="0.25">
      <c r="B25" s="174"/>
      <c r="C25" s="235"/>
      <c r="D25" s="19"/>
      <c r="E25" s="63"/>
      <c r="F25" s="64"/>
      <c r="G25" s="65"/>
      <c r="H25" s="66"/>
      <c r="I25" s="63"/>
      <c r="J25" s="64"/>
      <c r="K25" s="67"/>
      <c r="L25" s="68"/>
      <c r="M25" s="42"/>
      <c r="N25" s="41"/>
      <c r="O25" s="42"/>
      <c r="P25" s="69"/>
      <c r="Q25" s="69"/>
      <c r="R25" s="41"/>
      <c r="S25" s="27"/>
      <c r="T25" s="94"/>
      <c r="U25" s="95"/>
      <c r="V25" s="106"/>
      <c r="W25" s="105" t="s">
        <v>62</v>
      </c>
      <c r="X25" s="106" t="s">
        <v>49</v>
      </c>
      <c r="Y25" s="113"/>
      <c r="Z25" s="115"/>
      <c r="AA25" s="170"/>
    </row>
    <row r="26" spans="2:27" ht="16.899999999999999" customHeight="1" thickBot="1" x14ac:dyDescent="0.3">
      <c r="B26" s="174"/>
      <c r="C26" s="235">
        <f>C23+1</f>
        <v>44109</v>
      </c>
      <c r="D26" s="19" t="s">
        <v>45</v>
      </c>
      <c r="E26" s="280"/>
      <c r="F26" s="281"/>
      <c r="G26" s="282"/>
      <c r="H26" s="283"/>
      <c r="I26" s="280"/>
      <c r="J26" s="281"/>
      <c r="K26" s="284"/>
      <c r="L26" s="285"/>
      <c r="M26" s="42">
        <f t="shared" ref="M26:M32" si="4">((TIME(G26,H26,0)-TIME(E26,F26,0))+(TIME(K26,L26,0)-TIME(I26,J26,0)))*24</f>
        <v>0</v>
      </c>
      <c r="N26" s="286"/>
      <c r="O26" s="42">
        <f t="shared" ref="O26:O31" si="5">SUM(M26-N26)</f>
        <v>0</v>
      </c>
      <c r="P26" s="26"/>
      <c r="Q26" s="26"/>
      <c r="R26" s="197" t="str">
        <f t="shared" ref="R26:R32" si="6">IF(P26="TOIL", "Use TOIL column  →         ", IF(P26="F", "Use Flexi column →         ", IF(P26="UP", "Leave blank                      ",  "")))</f>
        <v/>
      </c>
      <c r="T26" s="92"/>
      <c r="U26" s="93"/>
      <c r="V26" s="106"/>
      <c r="W26" s="122"/>
      <c r="X26" s="120"/>
      <c r="Y26" s="120"/>
      <c r="Z26" s="121"/>
      <c r="AA26" s="170"/>
    </row>
    <row r="27" spans="2:27" ht="16.899999999999999" customHeight="1" thickBot="1" x14ac:dyDescent="0.3">
      <c r="B27" s="174"/>
      <c r="C27" s="235">
        <f>C26+1</f>
        <v>44110</v>
      </c>
      <c r="D27" s="19" t="s">
        <v>46</v>
      </c>
      <c r="E27" s="280"/>
      <c r="F27" s="281"/>
      <c r="G27" s="282"/>
      <c r="H27" s="283"/>
      <c r="I27" s="280"/>
      <c r="J27" s="281"/>
      <c r="K27" s="284"/>
      <c r="L27" s="285"/>
      <c r="M27" s="42">
        <f t="shared" si="4"/>
        <v>0</v>
      </c>
      <c r="N27" s="286"/>
      <c r="O27" s="42">
        <f t="shared" si="5"/>
        <v>0</v>
      </c>
      <c r="P27" s="26"/>
      <c r="Q27" s="26"/>
      <c r="R27" s="197" t="str">
        <f t="shared" si="6"/>
        <v/>
      </c>
      <c r="T27" s="92"/>
      <c r="U27" s="93"/>
      <c r="V27" s="106"/>
      <c r="W27" s="106"/>
      <c r="X27" s="106"/>
      <c r="Y27" s="106"/>
      <c r="Z27" s="106"/>
      <c r="AA27" s="170"/>
    </row>
    <row r="28" spans="2:27" ht="16.899999999999999" customHeight="1" x14ac:dyDescent="0.25">
      <c r="B28" s="174"/>
      <c r="C28" s="235">
        <f t="shared" ref="C28:C32" si="7">C27+1</f>
        <v>44111</v>
      </c>
      <c r="D28" s="19" t="s">
        <v>47</v>
      </c>
      <c r="E28" s="280"/>
      <c r="F28" s="281"/>
      <c r="G28" s="282"/>
      <c r="H28" s="283"/>
      <c r="I28" s="280"/>
      <c r="J28" s="281"/>
      <c r="K28" s="284"/>
      <c r="L28" s="285"/>
      <c r="M28" s="42">
        <f t="shared" si="4"/>
        <v>0</v>
      </c>
      <c r="N28" s="286"/>
      <c r="O28" s="42">
        <f t="shared" si="5"/>
        <v>0</v>
      </c>
      <c r="P28" s="26"/>
      <c r="Q28" s="26"/>
      <c r="R28" s="197" t="str">
        <f t="shared" si="6"/>
        <v/>
      </c>
      <c r="T28" s="92"/>
      <c r="U28" s="93"/>
      <c r="V28" s="106"/>
      <c r="W28" s="102"/>
      <c r="X28" s="103"/>
      <c r="Y28" s="103"/>
      <c r="Z28" s="104"/>
      <c r="AA28" s="170"/>
    </row>
    <row r="29" spans="2:27" ht="16.899999999999999" customHeight="1" x14ac:dyDescent="0.25">
      <c r="B29" s="174"/>
      <c r="C29" s="235">
        <f t="shared" si="7"/>
        <v>44112</v>
      </c>
      <c r="D29" s="19" t="s">
        <v>48</v>
      </c>
      <c r="E29" s="280"/>
      <c r="F29" s="281"/>
      <c r="G29" s="282"/>
      <c r="H29" s="283"/>
      <c r="I29" s="280"/>
      <c r="J29" s="281"/>
      <c r="K29" s="284"/>
      <c r="L29" s="285"/>
      <c r="M29" s="42">
        <f t="shared" si="4"/>
        <v>0</v>
      </c>
      <c r="N29" s="286"/>
      <c r="O29" s="42">
        <f t="shared" si="5"/>
        <v>0</v>
      </c>
      <c r="P29" s="26"/>
      <c r="Q29" s="26"/>
      <c r="R29" s="197" t="str">
        <f t="shared" si="6"/>
        <v/>
      </c>
      <c r="T29" s="92"/>
      <c r="U29" s="93"/>
      <c r="V29" s="106"/>
      <c r="W29" s="105"/>
      <c r="X29" s="106"/>
      <c r="Y29" s="106"/>
      <c r="Z29" s="107"/>
      <c r="AA29" s="170"/>
    </row>
    <row r="30" spans="2:27" ht="16.899999999999999" customHeight="1" x14ac:dyDescent="0.25">
      <c r="B30" s="174"/>
      <c r="C30" s="235">
        <f t="shared" si="7"/>
        <v>44113</v>
      </c>
      <c r="D30" s="19" t="s">
        <v>42</v>
      </c>
      <c r="E30" s="280"/>
      <c r="F30" s="281"/>
      <c r="G30" s="282"/>
      <c r="H30" s="283"/>
      <c r="I30" s="280"/>
      <c r="J30" s="281"/>
      <c r="K30" s="284"/>
      <c r="L30" s="285"/>
      <c r="M30" s="42">
        <f t="shared" si="4"/>
        <v>0</v>
      </c>
      <c r="N30" s="286"/>
      <c r="O30" s="42">
        <f t="shared" si="5"/>
        <v>0</v>
      </c>
      <c r="P30" s="26"/>
      <c r="Q30" s="26"/>
      <c r="R30" s="197" t="str">
        <f t="shared" si="6"/>
        <v/>
      </c>
      <c r="T30" s="92"/>
      <c r="U30" s="93"/>
      <c r="V30" s="106"/>
      <c r="W30" s="108"/>
      <c r="X30" s="106"/>
      <c r="Y30" s="106"/>
      <c r="Z30" s="107"/>
      <c r="AA30" s="170"/>
    </row>
    <row r="31" spans="2:27" ht="16.899999999999999" customHeight="1" x14ac:dyDescent="0.25">
      <c r="B31" s="174"/>
      <c r="C31" s="235">
        <f t="shared" si="7"/>
        <v>44114</v>
      </c>
      <c r="D31" s="19" t="s">
        <v>43</v>
      </c>
      <c r="E31" s="20"/>
      <c r="F31" s="21"/>
      <c r="G31" s="22"/>
      <c r="H31" s="23"/>
      <c r="I31" s="20"/>
      <c r="J31" s="21"/>
      <c r="K31" s="24"/>
      <c r="L31" s="25"/>
      <c r="M31" s="42">
        <f t="shared" si="4"/>
        <v>0</v>
      </c>
      <c r="N31" s="26"/>
      <c r="O31" s="42">
        <f t="shared" si="5"/>
        <v>0</v>
      </c>
      <c r="P31" s="26"/>
      <c r="Q31" s="26"/>
      <c r="R31" s="197" t="str">
        <f t="shared" si="6"/>
        <v/>
      </c>
      <c r="T31" s="92"/>
      <c r="U31" s="93"/>
      <c r="V31" s="106"/>
      <c r="W31" s="109" t="s">
        <v>38</v>
      </c>
      <c r="X31" s="110"/>
      <c r="Y31" s="111"/>
      <c r="Z31" s="107"/>
      <c r="AA31" s="170"/>
    </row>
    <row r="32" spans="2:27" ht="16.899999999999999" customHeight="1" x14ac:dyDescent="0.25">
      <c r="B32" s="174"/>
      <c r="C32" s="235">
        <f t="shared" si="7"/>
        <v>44115</v>
      </c>
      <c r="D32" s="19" t="s">
        <v>44</v>
      </c>
      <c r="E32" s="20"/>
      <c r="F32" s="21"/>
      <c r="G32" s="22"/>
      <c r="H32" s="23"/>
      <c r="I32" s="20"/>
      <c r="J32" s="21"/>
      <c r="K32" s="24"/>
      <c r="L32" s="25"/>
      <c r="M32" s="42">
        <f t="shared" si="4"/>
        <v>0</v>
      </c>
      <c r="N32" s="26"/>
      <c r="O32" s="42">
        <f>M32</f>
        <v>0</v>
      </c>
      <c r="P32" s="26"/>
      <c r="Q32" s="26"/>
      <c r="R32" s="197" t="str">
        <f t="shared" si="6"/>
        <v/>
      </c>
      <c r="T32" s="92"/>
      <c r="U32" s="93"/>
      <c r="V32" s="106"/>
      <c r="W32" s="109" t="s">
        <v>25</v>
      </c>
      <c r="X32" s="110"/>
      <c r="Y32" s="111"/>
      <c r="Z32" s="107"/>
      <c r="AA32" s="170"/>
    </row>
    <row r="33" spans="2:27" s="28" customFormat="1" ht="16.899999999999999" customHeight="1" thickBot="1" x14ac:dyDescent="0.3">
      <c r="B33" s="187"/>
      <c r="C33" s="236"/>
      <c r="D33" s="39" t="s">
        <v>50</v>
      </c>
      <c r="E33" s="55"/>
      <c r="F33" s="56"/>
      <c r="G33" s="57"/>
      <c r="H33" s="58"/>
      <c r="I33" s="55"/>
      <c r="J33" s="56"/>
      <c r="K33" s="59"/>
      <c r="L33" s="60"/>
      <c r="M33" s="161"/>
      <c r="N33" s="45"/>
      <c r="O33" s="40">
        <f>SUM(O26:O32)</f>
        <v>0</v>
      </c>
      <c r="P33" s="70"/>
      <c r="Q33" s="40">
        <f>SUM(Q26:Q32)</f>
        <v>0</v>
      </c>
      <c r="R33" s="40">
        <f>SUM(O33-G$7)+Q33</f>
        <v>0</v>
      </c>
      <c r="S33" s="62"/>
      <c r="T33" s="88"/>
      <c r="U33" s="89"/>
      <c r="V33" s="113"/>
      <c r="W33" s="112"/>
      <c r="X33" s="113"/>
      <c r="Y33" s="114"/>
      <c r="Z33" s="115"/>
      <c r="AA33" s="175"/>
    </row>
    <row r="34" spans="2:27" ht="16.899999999999999" customHeight="1" x14ac:dyDescent="0.25">
      <c r="B34" s="174"/>
      <c r="C34" s="235"/>
      <c r="D34" s="19"/>
      <c r="E34" s="63"/>
      <c r="F34" s="64"/>
      <c r="G34" s="65"/>
      <c r="H34" s="66"/>
      <c r="I34" s="63"/>
      <c r="J34" s="64"/>
      <c r="K34" s="67"/>
      <c r="L34" s="68"/>
      <c r="M34" s="42"/>
      <c r="N34" s="41"/>
      <c r="O34" s="42"/>
      <c r="P34" s="71"/>
      <c r="Q34" s="71"/>
      <c r="R34" s="41"/>
      <c r="S34" s="27"/>
      <c r="T34" s="96"/>
      <c r="U34" s="95"/>
      <c r="V34" s="106"/>
      <c r="W34" s="108"/>
      <c r="X34" s="116" t="s">
        <v>84</v>
      </c>
      <c r="Y34" s="353"/>
      <c r="Z34" s="354"/>
      <c r="AA34" s="170"/>
    </row>
    <row r="35" spans="2:27" ht="16.899999999999999" customHeight="1" thickBot="1" x14ac:dyDescent="0.3">
      <c r="B35" s="174"/>
      <c r="C35" s="235">
        <f>C32+1</f>
        <v>44116</v>
      </c>
      <c r="D35" s="19" t="s">
        <v>45</v>
      </c>
      <c r="E35" s="280"/>
      <c r="F35" s="281"/>
      <c r="G35" s="282"/>
      <c r="H35" s="283"/>
      <c r="I35" s="280"/>
      <c r="J35" s="281"/>
      <c r="K35" s="284"/>
      <c r="L35" s="285"/>
      <c r="M35" s="42">
        <f t="shared" ref="M35:M41" si="8">((TIME(G35,H35,0)-TIME(E35,F35,0))+(TIME(K35,L35,0)-TIME(I35,J35,0)))*24</f>
        <v>0</v>
      </c>
      <c r="N35" s="286"/>
      <c r="O35" s="42">
        <f t="shared" ref="O35:O41" si="9">SUM(M35-N35)</f>
        <v>0</v>
      </c>
      <c r="P35" s="26"/>
      <c r="Q35" s="26"/>
      <c r="R35" s="197" t="str">
        <f t="shared" ref="R35:R41" si="10">IF(P35="TOIL", "Use TOIL column  →         ", IF(P35="F", "Use Flexi column →         ", IF(P35="UP", "Leave blank                      ",  "")))</f>
        <v/>
      </c>
      <c r="T35" s="92"/>
      <c r="U35" s="93"/>
      <c r="V35" s="106"/>
      <c r="W35" s="109"/>
      <c r="X35" s="117" t="s">
        <v>85</v>
      </c>
      <c r="Y35" s="355"/>
      <c r="Z35" s="356"/>
      <c r="AA35" s="170"/>
    </row>
    <row r="36" spans="2:27" ht="16.899999999999999" customHeight="1" thickBot="1" x14ac:dyDescent="0.3">
      <c r="B36" s="174"/>
      <c r="C36" s="235">
        <f>C35+1</f>
        <v>44117</v>
      </c>
      <c r="D36" s="19" t="s">
        <v>46</v>
      </c>
      <c r="E36" s="280"/>
      <c r="F36" s="281"/>
      <c r="G36" s="282"/>
      <c r="H36" s="283"/>
      <c r="I36" s="280"/>
      <c r="J36" s="281"/>
      <c r="K36" s="284"/>
      <c r="L36" s="285"/>
      <c r="M36" s="42">
        <f t="shared" si="8"/>
        <v>0</v>
      </c>
      <c r="N36" s="286"/>
      <c r="O36" s="42">
        <f t="shared" si="9"/>
        <v>0</v>
      </c>
      <c r="P36" s="26"/>
      <c r="Q36" s="26"/>
      <c r="R36" s="197" t="str">
        <f t="shared" si="10"/>
        <v/>
      </c>
      <c r="T36" s="92"/>
      <c r="U36" s="93"/>
      <c r="V36" s="106"/>
      <c r="W36" s="108"/>
      <c r="X36" s="106"/>
      <c r="Y36" s="111"/>
      <c r="Z36" s="107"/>
      <c r="AA36" s="170"/>
    </row>
    <row r="37" spans="2:27" ht="16.899999999999999" customHeight="1" x14ac:dyDescent="0.25">
      <c r="B37" s="174"/>
      <c r="C37" s="235">
        <f t="shared" ref="C37:C41" si="11">C36+1</f>
        <v>44118</v>
      </c>
      <c r="D37" s="19" t="s">
        <v>47</v>
      </c>
      <c r="E37" s="280"/>
      <c r="F37" s="281"/>
      <c r="G37" s="282"/>
      <c r="H37" s="283"/>
      <c r="I37" s="280"/>
      <c r="J37" s="281"/>
      <c r="K37" s="284"/>
      <c r="L37" s="285"/>
      <c r="M37" s="42">
        <f t="shared" si="8"/>
        <v>0</v>
      </c>
      <c r="N37" s="286"/>
      <c r="O37" s="42">
        <f t="shared" si="9"/>
        <v>0</v>
      </c>
      <c r="P37" s="26"/>
      <c r="Q37" s="26"/>
      <c r="R37" s="197" t="str">
        <f t="shared" si="10"/>
        <v/>
      </c>
      <c r="T37" s="92"/>
      <c r="U37" s="93"/>
      <c r="V37" s="106"/>
      <c r="W37" s="109"/>
      <c r="X37" s="116" t="s">
        <v>86</v>
      </c>
      <c r="Y37" s="345"/>
      <c r="Z37" s="346"/>
      <c r="AA37" s="170"/>
    </row>
    <row r="38" spans="2:27" ht="16.899999999999999" customHeight="1" thickBot="1" x14ac:dyDescent="0.3">
      <c r="B38" s="174"/>
      <c r="C38" s="235">
        <f t="shared" si="11"/>
        <v>44119</v>
      </c>
      <c r="D38" s="19" t="s">
        <v>48</v>
      </c>
      <c r="E38" s="20"/>
      <c r="F38" s="21"/>
      <c r="G38" s="22"/>
      <c r="H38" s="23"/>
      <c r="I38" s="20"/>
      <c r="J38" s="21"/>
      <c r="K38" s="24"/>
      <c r="L38" s="25"/>
      <c r="M38" s="42">
        <f t="shared" si="8"/>
        <v>0</v>
      </c>
      <c r="N38" s="26"/>
      <c r="O38" s="42">
        <f t="shared" si="9"/>
        <v>0</v>
      </c>
      <c r="P38" s="26"/>
      <c r="Q38" s="26"/>
      <c r="R38" s="197" t="str">
        <f t="shared" si="10"/>
        <v/>
      </c>
      <c r="T38" s="92"/>
      <c r="U38" s="93"/>
      <c r="V38" s="106"/>
      <c r="W38" s="105"/>
      <c r="X38" s="106"/>
      <c r="Y38" s="347"/>
      <c r="Z38" s="348"/>
      <c r="AA38" s="170"/>
    </row>
    <row r="39" spans="2:27" ht="16.899999999999999" customHeight="1" x14ac:dyDescent="0.25">
      <c r="B39" s="174"/>
      <c r="C39" s="235">
        <f t="shared" si="11"/>
        <v>44120</v>
      </c>
      <c r="D39" s="19" t="s">
        <v>42</v>
      </c>
      <c r="E39" s="20"/>
      <c r="F39" s="21"/>
      <c r="G39" s="22"/>
      <c r="H39" s="23"/>
      <c r="I39" s="20"/>
      <c r="J39" s="21"/>
      <c r="K39" s="24"/>
      <c r="L39" s="25"/>
      <c r="M39" s="42">
        <f t="shared" si="8"/>
        <v>0</v>
      </c>
      <c r="N39" s="26"/>
      <c r="O39" s="42">
        <f t="shared" si="9"/>
        <v>0</v>
      </c>
      <c r="P39" s="26"/>
      <c r="Q39" s="26"/>
      <c r="R39" s="197" t="str">
        <f t="shared" si="10"/>
        <v/>
      </c>
      <c r="T39" s="92"/>
      <c r="U39" s="93"/>
      <c r="V39" s="106"/>
      <c r="W39" s="109"/>
      <c r="X39" s="106"/>
      <c r="Y39" s="111"/>
      <c r="Z39" s="104"/>
      <c r="AA39" s="170"/>
    </row>
    <row r="40" spans="2:27" ht="16.899999999999999" customHeight="1" x14ac:dyDescent="0.25">
      <c r="B40" s="174"/>
      <c r="C40" s="235">
        <f t="shared" si="11"/>
        <v>44121</v>
      </c>
      <c r="D40" s="19" t="s">
        <v>43</v>
      </c>
      <c r="E40" s="20"/>
      <c r="F40" s="21"/>
      <c r="G40" s="22"/>
      <c r="H40" s="23"/>
      <c r="I40" s="20"/>
      <c r="J40" s="21"/>
      <c r="K40" s="24"/>
      <c r="L40" s="25"/>
      <c r="M40" s="42">
        <f t="shared" si="8"/>
        <v>0</v>
      </c>
      <c r="N40" s="26"/>
      <c r="O40" s="42">
        <f t="shared" si="9"/>
        <v>0</v>
      </c>
      <c r="P40" s="26"/>
      <c r="Q40" s="26"/>
      <c r="R40" s="197" t="str">
        <f t="shared" si="10"/>
        <v/>
      </c>
      <c r="T40" s="92"/>
      <c r="U40" s="93"/>
      <c r="V40" s="106"/>
      <c r="W40" s="108"/>
      <c r="X40" s="106"/>
      <c r="Y40" s="106"/>
      <c r="Z40" s="107"/>
      <c r="AA40" s="170"/>
    </row>
    <row r="41" spans="2:27" ht="16.899999999999999" customHeight="1" thickBot="1" x14ac:dyDescent="0.3">
      <c r="B41" s="174"/>
      <c r="C41" s="235">
        <f t="shared" si="11"/>
        <v>44122</v>
      </c>
      <c r="D41" s="19" t="s">
        <v>44</v>
      </c>
      <c r="E41" s="20"/>
      <c r="F41" s="21"/>
      <c r="G41" s="22"/>
      <c r="H41" s="23"/>
      <c r="I41" s="20"/>
      <c r="J41" s="21"/>
      <c r="K41" s="24"/>
      <c r="L41" s="25"/>
      <c r="M41" s="42">
        <f t="shared" si="8"/>
        <v>0</v>
      </c>
      <c r="N41" s="26"/>
      <c r="O41" s="42">
        <f t="shared" si="9"/>
        <v>0</v>
      </c>
      <c r="P41" s="26"/>
      <c r="Q41" s="26"/>
      <c r="R41" s="197" t="str">
        <f t="shared" si="10"/>
        <v/>
      </c>
      <c r="T41" s="92"/>
      <c r="U41" s="93"/>
      <c r="V41" s="106"/>
      <c r="W41" s="108"/>
      <c r="X41" s="106"/>
      <c r="Y41" s="106"/>
      <c r="Z41" s="107"/>
      <c r="AA41" s="170"/>
    </row>
    <row r="42" spans="2:27" s="28" customFormat="1" ht="16.899999999999999" customHeight="1" x14ac:dyDescent="0.25">
      <c r="B42" s="187"/>
      <c r="C42" s="236"/>
      <c r="D42" s="39" t="s">
        <v>50</v>
      </c>
      <c r="E42" s="55"/>
      <c r="F42" s="56"/>
      <c r="G42" s="57"/>
      <c r="H42" s="58"/>
      <c r="I42" s="55"/>
      <c r="J42" s="56"/>
      <c r="K42" s="59"/>
      <c r="L42" s="60"/>
      <c r="M42" s="161"/>
      <c r="N42" s="45"/>
      <c r="O42" s="40">
        <f>SUM(O35:O41)</f>
        <v>0</v>
      </c>
      <c r="P42" s="70"/>
      <c r="Q42" s="40">
        <f>SUM(Q35:Q41)</f>
        <v>0</v>
      </c>
      <c r="R42" s="40">
        <f>SUM(O42-G$7)+Q42</f>
        <v>0</v>
      </c>
      <c r="S42" s="62"/>
      <c r="T42" s="88"/>
      <c r="U42" s="89"/>
      <c r="V42" s="113"/>
      <c r="W42" s="112"/>
      <c r="X42" s="116" t="s">
        <v>82</v>
      </c>
      <c r="Y42" s="357"/>
      <c r="Z42" s="358"/>
      <c r="AA42" s="175"/>
    </row>
    <row r="43" spans="2:27" ht="16.899999999999999" customHeight="1" thickBot="1" x14ac:dyDescent="0.3">
      <c r="B43" s="174"/>
      <c r="C43" s="235"/>
      <c r="D43" s="19"/>
      <c r="E43" s="63"/>
      <c r="F43" s="64"/>
      <c r="G43" s="65"/>
      <c r="H43" s="66"/>
      <c r="I43" s="63"/>
      <c r="J43" s="64"/>
      <c r="K43" s="67"/>
      <c r="L43" s="68"/>
      <c r="M43" s="42"/>
      <c r="N43" s="41"/>
      <c r="O43" s="42"/>
      <c r="P43" s="71"/>
      <c r="Q43" s="71"/>
      <c r="R43" s="41"/>
      <c r="S43" s="27"/>
      <c r="T43" s="96"/>
      <c r="U43" s="95"/>
      <c r="V43" s="106"/>
      <c r="W43" s="108"/>
      <c r="X43" s="118" t="s">
        <v>83</v>
      </c>
      <c r="Y43" s="359"/>
      <c r="Z43" s="360"/>
      <c r="AA43" s="170"/>
    </row>
    <row r="44" spans="2:27" ht="16.899999999999999" customHeight="1" thickBot="1" x14ac:dyDescent="0.3">
      <c r="B44" s="174"/>
      <c r="C44" s="235">
        <f>C41+1</f>
        <v>44123</v>
      </c>
      <c r="D44" s="19" t="s">
        <v>45</v>
      </c>
      <c r="E44" s="20"/>
      <c r="F44" s="21"/>
      <c r="G44" s="22"/>
      <c r="H44" s="23"/>
      <c r="I44" s="20"/>
      <c r="J44" s="21"/>
      <c r="K44" s="24"/>
      <c r="L44" s="25"/>
      <c r="M44" s="42">
        <f t="shared" ref="M44:M50" si="12">((TIME(G44,H44,0)-TIME(E44,F44,0))+(TIME(K44,L44,0)-TIME(I44,J44,0)))*24</f>
        <v>0</v>
      </c>
      <c r="N44" s="26"/>
      <c r="O44" s="42">
        <f t="shared" ref="O44:O50" si="13">SUM(M44-N44)</f>
        <v>0</v>
      </c>
      <c r="P44" s="26"/>
      <c r="Q44" s="26"/>
      <c r="R44" s="197" t="str">
        <f t="shared" ref="R44:R50" si="14">IF(P44="TOIL", "Use TOIL column  →         ", IF(P44="F", "Use Flexi column →         ", IF(P44="UP", "Leave blank                      ",  "")))</f>
        <v/>
      </c>
      <c r="T44" s="92"/>
      <c r="U44" s="93"/>
      <c r="V44" s="106"/>
      <c r="W44" s="108"/>
      <c r="X44" s="106"/>
      <c r="Y44" s="106"/>
      <c r="Z44" s="107"/>
      <c r="AA44" s="170"/>
    </row>
    <row r="45" spans="2:27" ht="16.899999999999999" customHeight="1" x14ac:dyDescent="0.25">
      <c r="B45" s="174"/>
      <c r="C45" s="235">
        <f>C44+1</f>
        <v>44124</v>
      </c>
      <c r="D45" s="19" t="s">
        <v>46</v>
      </c>
      <c r="E45" s="20"/>
      <c r="F45" s="21"/>
      <c r="G45" s="22"/>
      <c r="H45" s="23"/>
      <c r="I45" s="20"/>
      <c r="J45" s="21"/>
      <c r="K45" s="24"/>
      <c r="L45" s="25"/>
      <c r="M45" s="42">
        <f t="shared" si="12"/>
        <v>0</v>
      </c>
      <c r="N45" s="26"/>
      <c r="O45" s="42">
        <f t="shared" si="13"/>
        <v>0</v>
      </c>
      <c r="P45" s="26"/>
      <c r="Q45" s="26"/>
      <c r="R45" s="197" t="str">
        <f t="shared" si="14"/>
        <v/>
      </c>
      <c r="T45" s="92"/>
      <c r="U45" s="93"/>
      <c r="V45" s="106"/>
      <c r="W45" s="109"/>
      <c r="X45" s="116" t="s">
        <v>86</v>
      </c>
      <c r="Y45" s="345"/>
      <c r="Z45" s="346"/>
      <c r="AA45" s="170"/>
    </row>
    <row r="46" spans="2:27" ht="16.899999999999999" customHeight="1" thickBot="1" x14ac:dyDescent="0.3">
      <c r="B46" s="174"/>
      <c r="C46" s="235">
        <f t="shared" ref="C46:C50" si="15">C45+1</f>
        <v>44125</v>
      </c>
      <c r="D46" s="19" t="s">
        <v>47</v>
      </c>
      <c r="E46" s="20"/>
      <c r="F46" s="21"/>
      <c r="G46" s="22"/>
      <c r="H46" s="23"/>
      <c r="I46" s="20"/>
      <c r="J46" s="21"/>
      <c r="K46" s="24"/>
      <c r="L46" s="25"/>
      <c r="M46" s="42">
        <f t="shared" si="12"/>
        <v>0</v>
      </c>
      <c r="N46" s="26"/>
      <c r="O46" s="42">
        <f t="shared" si="13"/>
        <v>0</v>
      </c>
      <c r="P46" s="26"/>
      <c r="Q46" s="26"/>
      <c r="R46" s="197" t="str">
        <f t="shared" si="14"/>
        <v/>
      </c>
      <c r="T46" s="92"/>
      <c r="U46" s="93"/>
      <c r="V46" s="106"/>
      <c r="W46" s="108"/>
      <c r="X46" s="106"/>
      <c r="Y46" s="347"/>
      <c r="Z46" s="348"/>
      <c r="AA46" s="170"/>
    </row>
    <row r="47" spans="2:27" ht="16.899999999999999" customHeight="1" thickBot="1" x14ac:dyDescent="0.3">
      <c r="B47" s="174"/>
      <c r="C47" s="235">
        <f t="shared" si="15"/>
        <v>44126</v>
      </c>
      <c r="D47" s="19" t="s">
        <v>48</v>
      </c>
      <c r="E47" s="20"/>
      <c r="F47" s="21"/>
      <c r="G47" s="22"/>
      <c r="H47" s="23"/>
      <c r="I47" s="20"/>
      <c r="J47" s="21"/>
      <c r="K47" s="24"/>
      <c r="L47" s="25"/>
      <c r="M47" s="42">
        <f t="shared" si="12"/>
        <v>0</v>
      </c>
      <c r="N47" s="26"/>
      <c r="O47" s="42">
        <f t="shared" si="13"/>
        <v>0</v>
      </c>
      <c r="P47" s="26"/>
      <c r="Q47" s="26"/>
      <c r="R47" s="197" t="str">
        <f t="shared" si="14"/>
        <v/>
      </c>
      <c r="T47" s="92"/>
      <c r="U47" s="93"/>
      <c r="V47" s="106"/>
      <c r="W47" s="119"/>
      <c r="X47" s="120"/>
      <c r="Y47" s="120"/>
      <c r="Z47" s="121"/>
      <c r="AA47" s="170"/>
    </row>
    <row r="48" spans="2:27" ht="16.899999999999999" customHeight="1" x14ac:dyDescent="0.25">
      <c r="B48" s="174"/>
      <c r="C48" s="235">
        <f t="shared" si="15"/>
        <v>44127</v>
      </c>
      <c r="D48" s="19" t="s">
        <v>42</v>
      </c>
      <c r="E48" s="20"/>
      <c r="F48" s="21"/>
      <c r="G48" s="22"/>
      <c r="H48" s="23"/>
      <c r="I48" s="20"/>
      <c r="J48" s="21"/>
      <c r="K48" s="24"/>
      <c r="L48" s="25"/>
      <c r="M48" s="42">
        <f t="shared" si="12"/>
        <v>0</v>
      </c>
      <c r="N48" s="26"/>
      <c r="O48" s="42">
        <f t="shared" si="13"/>
        <v>0</v>
      </c>
      <c r="P48" s="26"/>
      <c r="Q48" s="26"/>
      <c r="R48" s="197" t="str">
        <f t="shared" si="14"/>
        <v/>
      </c>
      <c r="T48" s="92"/>
      <c r="U48" s="93"/>
      <c r="V48" s="106"/>
      <c r="W48" s="106"/>
      <c r="X48" s="106"/>
      <c r="Y48" s="106"/>
      <c r="Z48" s="106"/>
      <c r="AA48" s="170"/>
    </row>
    <row r="49" spans="2:27" ht="16.899999999999999" customHeight="1" x14ac:dyDescent="0.25">
      <c r="B49" s="174"/>
      <c r="C49" s="235">
        <f t="shared" si="15"/>
        <v>44128</v>
      </c>
      <c r="D49" s="19" t="s">
        <v>43</v>
      </c>
      <c r="E49" s="20"/>
      <c r="F49" s="21"/>
      <c r="G49" s="22"/>
      <c r="H49" s="23"/>
      <c r="I49" s="20"/>
      <c r="J49" s="21"/>
      <c r="K49" s="24"/>
      <c r="L49" s="25"/>
      <c r="M49" s="42">
        <f t="shared" si="12"/>
        <v>0</v>
      </c>
      <c r="N49" s="26"/>
      <c r="O49" s="42">
        <f t="shared" si="13"/>
        <v>0</v>
      </c>
      <c r="P49" s="26"/>
      <c r="Q49" s="26"/>
      <c r="R49" s="197" t="str">
        <f t="shared" si="14"/>
        <v/>
      </c>
      <c r="T49" s="92"/>
      <c r="U49" s="93"/>
      <c r="V49" s="106"/>
      <c r="W49" s="106"/>
      <c r="X49" s="106"/>
      <c r="Y49" s="106"/>
      <c r="Z49" s="106"/>
      <c r="AA49" s="170"/>
    </row>
    <row r="50" spans="2:27" ht="16.899999999999999" customHeight="1" x14ac:dyDescent="0.25">
      <c r="B50" s="174"/>
      <c r="C50" s="235">
        <f t="shared" si="15"/>
        <v>44129</v>
      </c>
      <c r="D50" s="19" t="s">
        <v>44</v>
      </c>
      <c r="E50" s="20"/>
      <c r="F50" s="21"/>
      <c r="G50" s="22"/>
      <c r="H50" s="23"/>
      <c r="I50" s="20"/>
      <c r="J50" s="21"/>
      <c r="K50" s="24"/>
      <c r="L50" s="25"/>
      <c r="M50" s="42">
        <f t="shared" si="12"/>
        <v>0</v>
      </c>
      <c r="N50" s="26"/>
      <c r="O50" s="42">
        <f t="shared" si="13"/>
        <v>0</v>
      </c>
      <c r="P50" s="26"/>
      <c r="Q50" s="26"/>
      <c r="R50" s="197" t="str">
        <f t="shared" si="14"/>
        <v/>
      </c>
      <c r="T50" s="92"/>
      <c r="U50" s="93"/>
      <c r="V50" s="106"/>
      <c r="W50" s="106"/>
      <c r="X50" s="201"/>
      <c r="Y50" s="201"/>
      <c r="Z50" s="106"/>
      <c r="AA50" s="170"/>
    </row>
    <row r="51" spans="2:27" s="28" customFormat="1" ht="16.899999999999999" customHeight="1" x14ac:dyDescent="0.25">
      <c r="B51" s="187"/>
      <c r="C51" s="237"/>
      <c r="D51" s="38" t="s">
        <v>50</v>
      </c>
      <c r="E51" s="79"/>
      <c r="F51" s="80"/>
      <c r="G51" s="81"/>
      <c r="H51" s="82"/>
      <c r="I51" s="79"/>
      <c r="J51" s="80"/>
      <c r="K51" s="83"/>
      <c r="L51" s="84"/>
      <c r="M51" s="162"/>
      <c r="N51" s="46"/>
      <c r="O51" s="44">
        <f>SUM(O44:O50)</f>
        <v>0</v>
      </c>
      <c r="P51" s="85"/>
      <c r="Q51" s="40">
        <f>SUM(Q44:Q50)</f>
        <v>0</v>
      </c>
      <c r="R51" s="40">
        <f>SUM(O51-G$7)+Q51</f>
        <v>0</v>
      </c>
      <c r="S51" s="62"/>
      <c r="T51" s="88"/>
      <c r="U51" s="89"/>
      <c r="V51" s="113"/>
      <c r="W51" s="113"/>
      <c r="X51" s="198" t="s">
        <v>13</v>
      </c>
      <c r="Y51" s="200"/>
      <c r="Z51" s="113"/>
      <c r="AA51" s="175"/>
    </row>
    <row r="52" spans="2:27" ht="16.899999999999999" hidden="1" customHeight="1" x14ac:dyDescent="0.25">
      <c r="B52" s="174"/>
      <c r="C52" s="235"/>
      <c r="D52" s="19"/>
      <c r="E52" s="63"/>
      <c r="F52" s="64"/>
      <c r="G52" s="65"/>
      <c r="H52" s="66"/>
      <c r="I52" s="63"/>
      <c r="J52" s="64"/>
      <c r="K52" s="67"/>
      <c r="L52" s="68"/>
      <c r="M52" s="42"/>
      <c r="N52" s="41"/>
      <c r="O52" s="42"/>
      <c r="P52" s="41"/>
      <c r="Q52" s="41"/>
      <c r="R52" s="41"/>
      <c r="S52" s="27"/>
      <c r="T52" s="96"/>
      <c r="U52" s="95"/>
      <c r="V52" s="106"/>
      <c r="W52" s="106"/>
      <c r="X52" s="198" t="s">
        <v>14</v>
      </c>
      <c r="Y52" s="200">
        <f>SUMIF(P$17:P$59, "=C",Q$17:Q$59)</f>
        <v>0</v>
      </c>
      <c r="Z52" s="106"/>
      <c r="AA52" s="170"/>
    </row>
    <row r="53" spans="2:27" ht="16.899999999999999" hidden="1" customHeight="1" x14ac:dyDescent="0.25">
      <c r="B53" s="174"/>
      <c r="C53" s="235"/>
      <c r="D53" s="19"/>
      <c r="E53" s="20"/>
      <c r="F53" s="21"/>
      <c r="G53" s="22"/>
      <c r="H53" s="23"/>
      <c r="I53" s="20"/>
      <c r="J53" s="21"/>
      <c r="K53" s="24"/>
      <c r="L53" s="25"/>
      <c r="M53" s="42"/>
      <c r="N53" s="26"/>
      <c r="O53" s="42"/>
      <c r="P53" s="26"/>
      <c r="Q53" s="26"/>
      <c r="R53" s="197"/>
      <c r="T53" s="92"/>
      <c r="U53" s="93"/>
      <c r="V53" s="106"/>
      <c r="W53" s="106"/>
      <c r="X53" s="198" t="s">
        <v>16</v>
      </c>
      <c r="Y53" s="200">
        <f>SUMIF(P$17:P$59, "=ST",Q$17:Q$59)</f>
        <v>0</v>
      </c>
      <c r="Z53" s="106"/>
      <c r="AA53" s="170"/>
    </row>
    <row r="54" spans="2:27" ht="16.899999999999999" hidden="1" customHeight="1" x14ac:dyDescent="0.25">
      <c r="B54" s="174"/>
      <c r="C54" s="235"/>
      <c r="D54" s="19"/>
      <c r="E54" s="20"/>
      <c r="F54" s="21"/>
      <c r="G54" s="22"/>
      <c r="H54" s="23"/>
      <c r="I54" s="20"/>
      <c r="J54" s="21"/>
      <c r="K54" s="24"/>
      <c r="L54" s="25"/>
      <c r="M54" s="42"/>
      <c r="N54" s="26"/>
      <c r="O54" s="42"/>
      <c r="P54" s="26"/>
      <c r="Q54" s="26"/>
      <c r="R54" s="197"/>
      <c r="T54" s="92"/>
      <c r="U54" s="93"/>
      <c r="V54" s="106"/>
      <c r="W54" s="106"/>
      <c r="X54" s="198" t="s">
        <v>17</v>
      </c>
      <c r="Y54" s="200"/>
      <c r="Z54" s="106"/>
      <c r="AA54" s="170"/>
    </row>
    <row r="55" spans="2:27" ht="16.899999999999999" hidden="1" customHeight="1" x14ac:dyDescent="0.25">
      <c r="B55" s="174"/>
      <c r="C55" s="235"/>
      <c r="D55" s="19"/>
      <c r="E55" s="20"/>
      <c r="F55" s="21"/>
      <c r="G55" s="22"/>
      <c r="H55" s="23"/>
      <c r="I55" s="20"/>
      <c r="J55" s="21"/>
      <c r="K55" s="24"/>
      <c r="L55" s="25"/>
      <c r="M55" s="42"/>
      <c r="N55" s="26"/>
      <c r="O55" s="42"/>
      <c r="P55" s="26"/>
      <c r="Q55" s="26"/>
      <c r="R55" s="197"/>
      <c r="T55" s="92"/>
      <c r="U55" s="93"/>
      <c r="V55" s="106"/>
      <c r="W55" s="106"/>
      <c r="X55" s="198" t="s">
        <v>18</v>
      </c>
      <c r="Y55" s="200">
        <f>SUMIF(P$17:P$59, "=TR",Q$17:Q$59)</f>
        <v>0</v>
      </c>
      <c r="Z55" s="106"/>
      <c r="AA55" s="170"/>
    </row>
    <row r="56" spans="2:27" ht="16.899999999999999" hidden="1" customHeight="1" x14ac:dyDescent="0.25">
      <c r="B56" s="174"/>
      <c r="C56" s="235"/>
      <c r="D56" s="19"/>
      <c r="E56" s="20"/>
      <c r="F56" s="21"/>
      <c r="G56" s="22"/>
      <c r="H56" s="23"/>
      <c r="I56" s="20"/>
      <c r="J56" s="21"/>
      <c r="K56" s="24"/>
      <c r="L56" s="25"/>
      <c r="M56" s="42"/>
      <c r="N56" s="26"/>
      <c r="O56" s="42"/>
      <c r="P56" s="26"/>
      <c r="Q56" s="26"/>
      <c r="R56" s="197"/>
      <c r="T56" s="92"/>
      <c r="U56" s="93"/>
      <c r="V56" s="106"/>
      <c r="W56" s="106"/>
      <c r="X56" s="198" t="s">
        <v>20</v>
      </c>
      <c r="Y56" s="200">
        <f>SUMIF(P$17:P$59, "=O",Q$17:Q$59)</f>
        <v>0</v>
      </c>
      <c r="Z56" s="106"/>
      <c r="AA56" s="170"/>
    </row>
    <row r="57" spans="2:27" ht="16.899999999999999" hidden="1" customHeight="1" x14ac:dyDescent="0.25">
      <c r="B57" s="174"/>
      <c r="C57" s="235"/>
      <c r="D57" s="19"/>
      <c r="E57" s="20"/>
      <c r="F57" s="21"/>
      <c r="G57" s="22"/>
      <c r="H57" s="23"/>
      <c r="I57" s="20"/>
      <c r="J57" s="21"/>
      <c r="K57" s="24"/>
      <c r="L57" s="25"/>
      <c r="M57" s="42"/>
      <c r="N57" s="26"/>
      <c r="O57" s="42"/>
      <c r="P57" s="26"/>
      <c r="Q57" s="26"/>
      <c r="R57" s="197"/>
      <c r="T57" s="92"/>
      <c r="U57" s="93"/>
      <c r="V57" s="106"/>
      <c r="W57" s="106"/>
      <c r="X57" s="198" t="s">
        <v>22</v>
      </c>
      <c r="Y57" s="200"/>
      <c r="Z57" s="106"/>
      <c r="AA57" s="170"/>
    </row>
    <row r="58" spans="2:27" ht="16.899999999999999" hidden="1" customHeight="1" x14ac:dyDescent="0.25">
      <c r="B58" s="174"/>
      <c r="C58" s="235"/>
      <c r="D58" s="19"/>
      <c r="E58" s="20"/>
      <c r="F58" s="21"/>
      <c r="G58" s="22"/>
      <c r="H58" s="23"/>
      <c r="I58" s="20"/>
      <c r="J58" s="21"/>
      <c r="K58" s="24"/>
      <c r="L58" s="25"/>
      <c r="M58" s="42"/>
      <c r="N58" s="26"/>
      <c r="O58" s="42"/>
      <c r="P58" s="26"/>
      <c r="Q58" s="26"/>
      <c r="R58" s="197"/>
      <c r="T58" s="92"/>
      <c r="U58" s="93"/>
      <c r="V58" s="106"/>
      <c r="W58" s="106"/>
      <c r="X58" s="198" t="s">
        <v>24</v>
      </c>
      <c r="Y58" s="200">
        <f>SUMIF(P$17:P$59, "=WH",Q$17:Q$59)</f>
        <v>0</v>
      </c>
      <c r="Z58" s="106"/>
      <c r="AA58" s="170"/>
    </row>
    <row r="59" spans="2:27" ht="16.899999999999999" hidden="1" customHeight="1" x14ac:dyDescent="0.25">
      <c r="B59" s="174"/>
      <c r="C59" s="235"/>
      <c r="D59" s="19"/>
      <c r="E59" s="20"/>
      <c r="F59" s="21"/>
      <c r="G59" s="22"/>
      <c r="H59" s="23"/>
      <c r="I59" s="20"/>
      <c r="J59" s="21"/>
      <c r="K59" s="24"/>
      <c r="L59" s="25"/>
      <c r="M59" s="42"/>
      <c r="N59" s="26"/>
      <c r="O59" s="42"/>
      <c r="P59" s="26"/>
      <c r="Q59" s="26"/>
      <c r="R59" s="197"/>
      <c r="T59" s="92"/>
      <c r="U59" s="93"/>
      <c r="V59" s="106"/>
      <c r="W59" s="106"/>
      <c r="X59" s="198" t="s">
        <v>55</v>
      </c>
      <c r="Y59" s="200"/>
      <c r="Z59" s="106"/>
      <c r="AA59" s="170"/>
    </row>
    <row r="60" spans="2:27" s="28" customFormat="1" ht="16.899999999999999" hidden="1" customHeight="1" x14ac:dyDescent="0.25">
      <c r="B60" s="187"/>
      <c r="C60" s="237"/>
      <c r="D60" s="38"/>
      <c r="E60" s="79"/>
      <c r="F60" s="80"/>
      <c r="G60" s="81"/>
      <c r="H60" s="82"/>
      <c r="I60" s="79"/>
      <c r="J60" s="80"/>
      <c r="K60" s="83"/>
      <c r="L60" s="84"/>
      <c r="M60" s="162"/>
      <c r="N60" s="46"/>
      <c r="O60" s="44"/>
      <c r="P60" s="85"/>
      <c r="Q60" s="44"/>
      <c r="R60" s="44"/>
      <c r="S60" s="62"/>
      <c r="T60" s="151"/>
      <c r="U60" s="152"/>
      <c r="V60" s="113"/>
      <c r="W60" s="113"/>
      <c r="X60" s="198" t="s">
        <v>62</v>
      </c>
      <c r="Y60" s="200"/>
      <c r="Z60" s="113"/>
      <c r="AA60" s="175"/>
    </row>
    <row r="61" spans="2:27" s="28" customFormat="1" ht="16.899999999999999" customHeight="1" thickBot="1" x14ac:dyDescent="0.3">
      <c r="B61" s="187"/>
      <c r="C61" s="247"/>
      <c r="D61" s="167"/>
      <c r="E61" s="72"/>
      <c r="F61" s="73"/>
      <c r="G61" s="74"/>
      <c r="H61" s="75"/>
      <c r="I61" s="72"/>
      <c r="J61" s="73"/>
      <c r="K61" s="76"/>
      <c r="L61" s="77"/>
      <c r="M61" s="163"/>
      <c r="N61" s="164"/>
      <c r="O61" s="165"/>
      <c r="P61" s="166"/>
      <c r="Q61" s="165"/>
      <c r="R61" s="165"/>
      <c r="S61" s="78"/>
      <c r="T61" s="191"/>
      <c r="U61" s="192"/>
      <c r="V61" s="113"/>
      <c r="W61" s="113"/>
      <c r="X61" s="113"/>
      <c r="Y61" s="113"/>
      <c r="Z61" s="113"/>
      <c r="AA61" s="175"/>
    </row>
    <row r="62" spans="2:27" ht="16.5" thickBot="1" x14ac:dyDescent="0.3">
      <c r="B62" s="174"/>
      <c r="C62" s="106"/>
      <c r="D62" s="106"/>
      <c r="E62" s="168"/>
      <c r="F62" s="168"/>
      <c r="G62" s="168"/>
      <c r="H62" s="168"/>
      <c r="I62" s="168"/>
      <c r="J62" s="168"/>
      <c r="K62" s="168"/>
      <c r="L62" s="168"/>
      <c r="M62" s="176"/>
      <c r="N62" s="106"/>
      <c r="O62" s="106"/>
      <c r="P62" s="131"/>
      <c r="Q62" s="177"/>
      <c r="R62" s="178">
        <f>SUM(R17:R60)</f>
        <v>0</v>
      </c>
      <c r="S62" s="106"/>
      <c r="T62" s="106"/>
      <c r="U62" s="131"/>
      <c r="V62" s="106"/>
      <c r="W62" s="106"/>
      <c r="X62" s="106"/>
      <c r="Y62" s="106"/>
      <c r="Z62" s="106"/>
      <c r="AA62" s="170"/>
    </row>
    <row r="63" spans="2:27" ht="16.5" thickBot="1" x14ac:dyDescent="0.3">
      <c r="B63" s="174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17" t="s">
        <v>93</v>
      </c>
      <c r="O63" s="169">
        <f>SUM(O24+O33+O42+O51+O60)</f>
        <v>0</v>
      </c>
      <c r="P63" s="116" t="s">
        <v>80</v>
      </c>
      <c r="Q63" s="203">
        <f>SUMIF(P$17:P$59, "=A",Q$17:Q$59)</f>
        <v>0</v>
      </c>
      <c r="R63" s="131"/>
      <c r="S63" s="106"/>
      <c r="T63" s="203">
        <f>SUM(T17:T60)</f>
        <v>0</v>
      </c>
      <c r="U63" s="203">
        <f>SUM(U17:U60)</f>
        <v>0</v>
      </c>
      <c r="V63" s="111" t="s">
        <v>87</v>
      </c>
      <c r="W63" s="106"/>
      <c r="X63" s="106"/>
      <c r="Y63" s="106"/>
      <c r="Z63" s="106"/>
      <c r="AA63" s="170"/>
    </row>
    <row r="64" spans="2:27" ht="16.5" thickBot="1" x14ac:dyDescent="0.3">
      <c r="B64" s="174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16" t="s">
        <v>81</v>
      </c>
      <c r="Q64" s="203">
        <f>SUMIF(P$17:P$59, "=S ",Q$17:Q$59)</f>
        <v>0</v>
      </c>
      <c r="R64" s="131"/>
      <c r="S64" s="106"/>
      <c r="T64" s="203">
        <f>'Sep 2020'!T65</f>
        <v>0</v>
      </c>
      <c r="U64" s="203">
        <f>'Sep 2020'!U65</f>
        <v>0</v>
      </c>
      <c r="V64" s="110" t="s">
        <v>79</v>
      </c>
      <c r="W64" s="106"/>
      <c r="X64" s="106"/>
      <c r="Y64" s="106"/>
      <c r="Z64" s="106"/>
      <c r="AA64" s="170"/>
    </row>
    <row r="65" spans="2:27" ht="16.5" thickBot="1" x14ac:dyDescent="0.3">
      <c r="B65" s="174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17" t="s">
        <v>89</v>
      </c>
      <c r="Q65" s="203">
        <f>SUM(Y52,Y53,Y55,Y56,Y58)</f>
        <v>0</v>
      </c>
      <c r="R65" s="131"/>
      <c r="S65" s="106"/>
      <c r="T65" s="203">
        <f>IF(   (T63+T64) &gt; (  (10/37.5) * G7  ),  (  (10/37.5) * G7  ),            (T63+T64)     )</f>
        <v>0</v>
      </c>
      <c r="U65" s="203">
        <f>U63+U64</f>
        <v>0</v>
      </c>
      <c r="V65" s="114" t="s">
        <v>88</v>
      </c>
      <c r="W65" s="106"/>
      <c r="X65" s="106"/>
      <c r="Y65" s="106"/>
      <c r="Z65" s="106"/>
      <c r="AA65" s="170"/>
    </row>
    <row r="66" spans="2:27" x14ac:dyDescent="0.25">
      <c r="B66" s="174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16"/>
      <c r="P66" s="116" t="s">
        <v>57</v>
      </c>
      <c r="Q66" s="179">
        <f>SUM(O63,Q63,Q64,Q65)-M7</f>
        <v>0</v>
      </c>
      <c r="R66" s="131"/>
      <c r="S66" s="113"/>
      <c r="T66" s="193" t="str">
        <f>IF(   (T63+T64) &gt;(  (10/37.5) * G7  ), "Flexi-Time capped as over the maximum Flexi-Time that can be carried over to the next month", "" )</f>
        <v/>
      </c>
      <c r="U66" s="131"/>
      <c r="V66" s="106"/>
      <c r="W66" s="106"/>
      <c r="X66" s="106"/>
      <c r="Y66" s="106"/>
      <c r="Z66" s="106"/>
      <c r="AA66" s="170"/>
    </row>
    <row r="67" spans="2:27" x14ac:dyDescent="0.25">
      <c r="B67" s="180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2"/>
      <c r="O67" s="183"/>
      <c r="P67" s="184"/>
      <c r="Q67" s="194" t="str">
        <f>IF(Q66&lt;&gt;SUM(T63:U63), "'TOTAL FORWARD' different from 'This Month's Flexi-Time / TOIL'. The difference needs to be allocated as Flexi-Time or TOIL in columns 'T' and 'U'", "")</f>
        <v/>
      </c>
      <c r="R67" s="185"/>
      <c r="S67" s="181"/>
      <c r="T67" s="181"/>
      <c r="U67" s="185"/>
      <c r="V67" s="181"/>
      <c r="W67" s="181"/>
      <c r="X67" s="181"/>
      <c r="Y67" s="181"/>
      <c r="Z67" s="181"/>
      <c r="AA67" s="186"/>
    </row>
    <row r="68" spans="2:27" x14ac:dyDescent="0.25">
      <c r="N68" s="33"/>
      <c r="O68" s="43"/>
      <c r="Q68" s="32"/>
      <c r="S68" s="1"/>
    </row>
    <row r="69" spans="2:27" x14ac:dyDescent="0.25">
      <c r="M69" s="33"/>
      <c r="N69" s="33"/>
      <c r="O69" s="43"/>
      <c r="Q69" s="32"/>
      <c r="S69" s="1"/>
      <c r="T69" s="2"/>
      <c r="U69" s="1"/>
    </row>
    <row r="70" spans="2:27" x14ac:dyDescent="0.25">
      <c r="N70" s="33"/>
      <c r="O70" s="43"/>
      <c r="Q70" s="32"/>
      <c r="R70" s="1"/>
      <c r="S70" s="1"/>
      <c r="T70" s="2"/>
      <c r="U70" s="1"/>
    </row>
    <row r="71" spans="2:27" x14ac:dyDescent="0.25">
      <c r="Q71" s="32"/>
      <c r="R71" s="1"/>
      <c r="S71" s="1"/>
      <c r="T71" s="2"/>
      <c r="U71" s="1"/>
    </row>
    <row r="72" spans="2:27" x14ac:dyDescent="0.25">
      <c r="P72" s="32"/>
      <c r="R72" s="1"/>
      <c r="S72" s="1"/>
      <c r="T72" s="2"/>
      <c r="U72" s="1"/>
    </row>
    <row r="73" spans="2:27" x14ac:dyDescent="0.25">
      <c r="R73" s="32"/>
      <c r="S73" s="1"/>
    </row>
    <row r="96" spans="3:7" x14ac:dyDescent="0.25">
      <c r="C96" s="3"/>
      <c r="D96" s="3"/>
      <c r="E96" s="3"/>
      <c r="F96" s="3"/>
      <c r="G96" s="3"/>
    </row>
    <row r="97" spans="3:11" x14ac:dyDescent="0.25">
      <c r="C97" s="3"/>
      <c r="D97" s="3"/>
      <c r="E97" s="3"/>
      <c r="F97" s="3"/>
      <c r="G97" s="3"/>
    </row>
    <row r="98" spans="3:11" x14ac:dyDescent="0.25">
      <c r="C98" s="3"/>
      <c r="D98" s="3"/>
      <c r="E98" s="3"/>
      <c r="F98" s="3"/>
      <c r="G98" s="3"/>
    </row>
    <row r="99" spans="3:11" x14ac:dyDescent="0.25">
      <c r="C99" s="3"/>
      <c r="D99" s="3"/>
      <c r="E99" s="3"/>
      <c r="F99" s="3"/>
      <c r="G99" s="3"/>
    </row>
    <row r="100" spans="3:11" x14ac:dyDescent="0.25">
      <c r="C100" s="3"/>
      <c r="F100" s="3"/>
      <c r="G100" s="3"/>
    </row>
    <row r="101" spans="3:11" x14ac:dyDescent="0.25">
      <c r="C101" s="3"/>
      <c r="F101" s="3"/>
      <c r="G101" s="3"/>
    </row>
    <row r="102" spans="3:11" x14ac:dyDescent="0.25">
      <c r="C102" s="3"/>
      <c r="F102" s="3"/>
      <c r="G102" s="3"/>
    </row>
    <row r="103" spans="3:11" x14ac:dyDescent="0.25">
      <c r="C103" s="3"/>
      <c r="F103" s="3"/>
      <c r="G103" s="3"/>
    </row>
    <row r="104" spans="3:11" x14ac:dyDescent="0.25">
      <c r="C104" s="3"/>
      <c r="F104" s="3"/>
      <c r="G104" s="3"/>
    </row>
    <row r="105" spans="3:11" x14ac:dyDescent="0.25">
      <c r="C105" s="3"/>
      <c r="F105" s="3"/>
      <c r="G105" s="3"/>
    </row>
    <row r="106" spans="3:11" x14ac:dyDescent="0.25">
      <c r="C106" s="3"/>
      <c r="F106" s="3"/>
      <c r="G106" s="3"/>
    </row>
    <row r="107" spans="3:11" x14ac:dyDescent="0.25">
      <c r="C107" s="3"/>
      <c r="F107" s="3"/>
      <c r="G107" s="3"/>
    </row>
    <row r="108" spans="3:11" x14ac:dyDescent="0.25">
      <c r="C108" s="3"/>
      <c r="F108" s="3"/>
      <c r="G108" s="3"/>
    </row>
    <row r="109" spans="3:11" x14ac:dyDescent="0.25">
      <c r="C109" s="3"/>
      <c r="F109" s="3"/>
      <c r="G109" s="3"/>
    </row>
    <row r="110" spans="3:11" x14ac:dyDescent="0.25">
      <c r="C110" s="27"/>
      <c r="F110" s="27"/>
      <c r="G110" s="27"/>
      <c r="H110" s="195"/>
      <c r="I110" s="195"/>
      <c r="J110" s="195"/>
      <c r="K110" s="195"/>
    </row>
    <row r="111" spans="3:11" x14ac:dyDescent="0.25">
      <c r="C111" s="27"/>
      <c r="D111" s="196"/>
      <c r="E111" s="27"/>
      <c r="F111" s="27"/>
      <c r="G111" s="27"/>
      <c r="H111" s="195"/>
      <c r="I111" s="195"/>
      <c r="J111" s="195"/>
      <c r="K111" s="195"/>
    </row>
    <row r="112" spans="3:11" x14ac:dyDescent="0.25">
      <c r="C112" s="27"/>
      <c r="D112" s="196"/>
      <c r="E112" s="27"/>
      <c r="F112" s="27"/>
      <c r="G112" s="27"/>
      <c r="H112" s="195"/>
      <c r="I112" s="195"/>
      <c r="J112" s="195"/>
      <c r="K112" s="195"/>
    </row>
    <row r="113" spans="3:11" x14ac:dyDescent="0.25">
      <c r="C113" s="27"/>
      <c r="D113" s="196"/>
      <c r="E113" s="27"/>
      <c r="F113" s="27"/>
      <c r="G113" s="27"/>
      <c r="H113" s="195"/>
      <c r="I113" s="195"/>
      <c r="J113" s="195"/>
      <c r="K113" s="195"/>
    </row>
    <row r="114" spans="3:11" x14ac:dyDescent="0.25">
      <c r="C114" s="27"/>
      <c r="D114" s="196"/>
      <c r="E114" s="27"/>
      <c r="F114" s="27"/>
      <c r="G114" s="27"/>
      <c r="H114" s="195"/>
      <c r="I114" s="195"/>
      <c r="J114" s="195"/>
      <c r="K114" s="195"/>
    </row>
    <row r="115" spans="3:11" x14ac:dyDescent="0.25">
      <c r="C115" s="27"/>
      <c r="D115" s="196"/>
      <c r="E115" s="27"/>
      <c r="F115" s="27"/>
      <c r="G115" s="27"/>
      <c r="H115" s="195"/>
      <c r="I115" s="195"/>
      <c r="J115" s="195"/>
      <c r="K115" s="195"/>
    </row>
    <row r="116" spans="3:11" x14ac:dyDescent="0.25">
      <c r="C116" s="27"/>
      <c r="D116" s="196"/>
      <c r="E116" s="27"/>
      <c r="F116" s="27"/>
      <c r="G116" s="195"/>
      <c r="H116" s="195"/>
      <c r="I116" s="195"/>
      <c r="J116" s="195"/>
      <c r="K116" s="195"/>
    </row>
    <row r="117" spans="3:11" x14ac:dyDescent="0.25">
      <c r="C117" s="27"/>
      <c r="D117" s="196"/>
      <c r="E117" s="27"/>
      <c r="F117" s="27"/>
      <c r="G117" s="195"/>
      <c r="H117" s="195"/>
      <c r="I117" s="195"/>
      <c r="J117" s="195"/>
      <c r="K117" s="195"/>
    </row>
    <row r="118" spans="3:11" x14ac:dyDescent="0.25">
      <c r="C118" s="27"/>
      <c r="D118" s="196"/>
      <c r="E118" s="27"/>
      <c r="F118" s="27"/>
      <c r="G118" s="195"/>
      <c r="H118" s="195"/>
      <c r="I118" s="195"/>
      <c r="J118" s="195"/>
      <c r="K118" s="195"/>
    </row>
    <row r="119" spans="3:11" x14ac:dyDescent="0.25">
      <c r="C119" s="27"/>
      <c r="D119" s="196"/>
      <c r="E119" s="27"/>
      <c r="F119" s="27"/>
      <c r="G119" s="195"/>
      <c r="H119" s="195"/>
      <c r="I119" s="195"/>
      <c r="J119" s="195"/>
      <c r="K119" s="195"/>
    </row>
    <row r="120" spans="3:11" x14ac:dyDescent="0.25">
      <c r="C120" s="27"/>
      <c r="D120" s="196"/>
      <c r="E120" s="27"/>
      <c r="F120" s="27"/>
      <c r="G120" s="195"/>
      <c r="H120" s="195"/>
      <c r="I120" s="195"/>
      <c r="J120" s="195"/>
      <c r="K120" s="195"/>
    </row>
    <row r="121" spans="3:11" x14ac:dyDescent="0.25">
      <c r="C121" s="27"/>
      <c r="D121" s="27"/>
      <c r="E121" s="27"/>
      <c r="F121" s="27"/>
      <c r="G121" s="195"/>
      <c r="H121" s="195"/>
      <c r="I121" s="195"/>
      <c r="J121" s="195"/>
      <c r="K121" s="195"/>
    </row>
    <row r="122" spans="3:11" x14ac:dyDescent="0.25">
      <c r="C122" s="27"/>
      <c r="D122" s="196"/>
      <c r="E122" s="27"/>
      <c r="F122" s="27"/>
      <c r="G122" s="195"/>
      <c r="H122" s="195"/>
      <c r="I122" s="195"/>
      <c r="J122" s="195"/>
      <c r="K122" s="195"/>
    </row>
    <row r="123" spans="3:11" x14ac:dyDescent="0.25">
      <c r="C123" s="27"/>
      <c r="D123" s="196"/>
      <c r="E123" s="27"/>
      <c r="F123" s="27"/>
      <c r="G123" s="195"/>
      <c r="H123" s="195"/>
      <c r="I123" s="195"/>
      <c r="J123" s="195"/>
      <c r="K123" s="195"/>
    </row>
    <row r="124" spans="3:11" x14ac:dyDescent="0.25">
      <c r="C124" s="27"/>
      <c r="D124" s="196"/>
      <c r="E124" s="27"/>
      <c r="F124" s="27"/>
      <c r="G124" s="195"/>
      <c r="H124" s="195"/>
      <c r="I124" s="195"/>
      <c r="J124" s="195"/>
      <c r="K124" s="195"/>
    </row>
    <row r="125" spans="3:11" x14ac:dyDescent="0.25">
      <c r="C125" s="27"/>
      <c r="D125" s="196"/>
      <c r="E125" s="27"/>
      <c r="F125" s="27"/>
      <c r="G125" s="195"/>
      <c r="H125" s="195"/>
      <c r="I125" s="195"/>
      <c r="J125" s="195"/>
      <c r="K125" s="195"/>
    </row>
    <row r="126" spans="3:11" x14ac:dyDescent="0.25">
      <c r="C126" s="27"/>
      <c r="D126" s="196"/>
      <c r="E126" s="27"/>
      <c r="F126" s="27"/>
      <c r="G126" s="195"/>
      <c r="H126" s="195"/>
      <c r="I126" s="195"/>
      <c r="J126" s="195"/>
      <c r="K126" s="195"/>
    </row>
    <row r="127" spans="3:11" x14ac:dyDescent="0.25">
      <c r="C127" s="27"/>
      <c r="D127" s="196"/>
      <c r="E127" s="27"/>
      <c r="F127" s="27"/>
      <c r="G127" s="195"/>
      <c r="H127" s="195"/>
      <c r="I127" s="195"/>
      <c r="J127" s="195"/>
      <c r="K127" s="195"/>
    </row>
    <row r="128" spans="3:11" x14ac:dyDescent="0.25">
      <c r="C128" s="27"/>
      <c r="D128" s="196"/>
      <c r="E128" s="27"/>
      <c r="F128" s="27"/>
      <c r="G128" s="195"/>
      <c r="H128" s="195"/>
      <c r="I128" s="195"/>
      <c r="J128" s="195"/>
      <c r="K128" s="195"/>
    </row>
    <row r="129" spans="3:11" x14ac:dyDescent="0.25">
      <c r="C129" s="27"/>
      <c r="D129" s="196"/>
      <c r="E129" s="27"/>
      <c r="F129" s="27"/>
      <c r="G129" s="195"/>
      <c r="H129" s="195"/>
      <c r="I129" s="195"/>
      <c r="J129" s="195"/>
      <c r="K129" s="195"/>
    </row>
    <row r="130" spans="3:11" x14ac:dyDescent="0.25">
      <c r="C130" s="27"/>
      <c r="D130" s="196"/>
      <c r="E130" s="27"/>
      <c r="F130" s="27"/>
      <c r="G130" s="195"/>
      <c r="H130" s="195"/>
      <c r="I130" s="195"/>
      <c r="J130" s="195"/>
      <c r="K130" s="195"/>
    </row>
    <row r="131" spans="3:11" x14ac:dyDescent="0.25">
      <c r="C131" s="27"/>
      <c r="D131" s="196"/>
      <c r="E131" s="27"/>
      <c r="F131" s="27"/>
      <c r="G131" s="195"/>
      <c r="H131" s="195"/>
      <c r="I131" s="195"/>
      <c r="J131" s="195"/>
      <c r="K131" s="195"/>
    </row>
    <row r="132" spans="3:11" x14ac:dyDescent="0.25">
      <c r="C132" s="27"/>
      <c r="D132" s="27"/>
      <c r="E132" s="27"/>
      <c r="F132" s="27"/>
      <c r="G132" s="195"/>
      <c r="H132" s="195"/>
      <c r="I132" s="195"/>
      <c r="J132" s="195"/>
      <c r="K132" s="195"/>
    </row>
    <row r="133" spans="3:11" x14ac:dyDescent="0.25">
      <c r="C133" s="27"/>
      <c r="D133" s="196"/>
      <c r="E133" s="27"/>
      <c r="F133" s="27"/>
      <c r="G133" s="195"/>
      <c r="H133" s="195"/>
      <c r="I133" s="195"/>
      <c r="J133" s="195"/>
      <c r="K133" s="195"/>
    </row>
    <row r="134" spans="3:11" x14ac:dyDescent="0.25">
      <c r="C134" s="27"/>
      <c r="D134" s="196"/>
      <c r="E134" s="27"/>
      <c r="F134" s="27"/>
      <c r="G134" s="195"/>
      <c r="H134" s="195"/>
      <c r="I134" s="195"/>
      <c r="J134" s="195"/>
      <c r="K134" s="195"/>
    </row>
    <row r="135" spans="3:11" x14ac:dyDescent="0.25">
      <c r="C135" s="27"/>
      <c r="D135" s="196"/>
      <c r="E135" s="27"/>
      <c r="F135" s="27"/>
      <c r="G135" s="195"/>
      <c r="H135" s="195"/>
      <c r="I135" s="195"/>
      <c r="J135" s="195"/>
      <c r="K135" s="195"/>
    </row>
    <row r="136" spans="3:11" x14ac:dyDescent="0.25">
      <c r="C136" s="27"/>
      <c r="D136" s="196"/>
      <c r="E136" s="27"/>
      <c r="F136" s="27"/>
      <c r="G136" s="195"/>
      <c r="H136" s="195"/>
      <c r="I136" s="195"/>
      <c r="J136" s="195"/>
      <c r="K136" s="195"/>
    </row>
    <row r="137" spans="3:11" x14ac:dyDescent="0.25">
      <c r="C137" s="27"/>
      <c r="D137" s="196"/>
      <c r="E137" s="27"/>
      <c r="F137" s="27"/>
      <c r="G137" s="195"/>
      <c r="H137" s="195"/>
      <c r="I137" s="195"/>
      <c r="J137" s="195"/>
      <c r="K137" s="195"/>
    </row>
    <row r="138" spans="3:11" x14ac:dyDescent="0.25">
      <c r="C138" s="27"/>
      <c r="D138" s="196"/>
      <c r="E138" s="27"/>
      <c r="F138" s="27"/>
      <c r="G138" s="195"/>
      <c r="H138" s="195"/>
      <c r="I138" s="195"/>
      <c r="J138" s="195"/>
      <c r="K138" s="195"/>
    </row>
    <row r="139" spans="3:11" x14ac:dyDescent="0.25">
      <c r="C139" s="27"/>
      <c r="D139" s="196"/>
      <c r="E139" s="27"/>
      <c r="F139" s="27"/>
      <c r="G139" s="195"/>
      <c r="H139" s="195"/>
      <c r="I139" s="195"/>
      <c r="J139" s="195"/>
      <c r="K139" s="195"/>
    </row>
    <row r="140" spans="3:11" x14ac:dyDescent="0.25">
      <c r="C140" s="27"/>
      <c r="D140" s="196"/>
      <c r="E140" s="27"/>
      <c r="F140" s="27"/>
      <c r="G140" s="195"/>
      <c r="H140" s="195"/>
      <c r="I140" s="195"/>
      <c r="J140" s="195"/>
      <c r="K140" s="195"/>
    </row>
    <row r="141" spans="3:11" x14ac:dyDescent="0.25">
      <c r="C141" s="27"/>
      <c r="D141" s="196"/>
      <c r="E141" s="27"/>
      <c r="F141" s="27"/>
      <c r="G141" s="195"/>
      <c r="H141" s="195"/>
      <c r="I141" s="195"/>
      <c r="J141" s="195"/>
      <c r="K141" s="195"/>
    </row>
    <row r="142" spans="3:11" x14ac:dyDescent="0.25">
      <c r="C142" s="27"/>
      <c r="D142" s="196"/>
      <c r="E142" s="27"/>
      <c r="F142" s="27"/>
      <c r="G142" s="195"/>
      <c r="H142" s="195"/>
      <c r="I142" s="195"/>
      <c r="J142" s="195"/>
      <c r="K142" s="195"/>
    </row>
    <row r="143" spans="3:11" x14ac:dyDescent="0.25">
      <c r="C143" s="27"/>
      <c r="D143" s="27"/>
      <c r="E143" s="27"/>
      <c r="F143" s="27"/>
      <c r="G143" s="195"/>
      <c r="H143" s="195"/>
      <c r="I143" s="195"/>
      <c r="J143" s="195"/>
      <c r="K143" s="195"/>
    </row>
    <row r="144" spans="3:11" x14ac:dyDescent="0.25">
      <c r="C144" s="27"/>
      <c r="D144" s="196"/>
      <c r="E144" s="27"/>
      <c r="F144" s="27"/>
      <c r="G144" s="195"/>
      <c r="H144" s="195"/>
      <c r="I144" s="195"/>
      <c r="J144" s="195"/>
      <c r="K144" s="195"/>
    </row>
    <row r="145" spans="3:11" x14ac:dyDescent="0.25">
      <c r="C145" s="27"/>
      <c r="D145" s="196"/>
      <c r="E145" s="27"/>
      <c r="F145" s="27"/>
      <c r="G145" s="195"/>
      <c r="H145" s="195"/>
      <c r="I145" s="195"/>
      <c r="J145" s="195"/>
      <c r="K145" s="195"/>
    </row>
    <row r="146" spans="3:11" x14ac:dyDescent="0.25">
      <c r="C146" s="27"/>
      <c r="D146" s="196"/>
      <c r="E146" s="27"/>
      <c r="F146" s="27"/>
      <c r="G146" s="195"/>
      <c r="H146" s="195"/>
      <c r="I146" s="195"/>
      <c r="J146" s="195"/>
      <c r="K146" s="195"/>
    </row>
    <row r="147" spans="3:11" x14ac:dyDescent="0.25">
      <c r="C147" s="27"/>
      <c r="D147" s="196"/>
      <c r="E147" s="27"/>
      <c r="F147" s="27"/>
      <c r="G147" s="195"/>
      <c r="H147" s="195"/>
      <c r="I147" s="195"/>
      <c r="J147" s="195"/>
      <c r="K147" s="195"/>
    </row>
    <row r="148" spans="3:11" x14ac:dyDescent="0.25">
      <c r="C148" s="27"/>
      <c r="D148" s="196"/>
      <c r="E148" s="27"/>
      <c r="F148" s="27"/>
      <c r="G148" s="195"/>
      <c r="H148" s="195"/>
      <c r="I148" s="195"/>
      <c r="J148" s="195"/>
      <c r="K148" s="195"/>
    </row>
    <row r="149" spans="3:11" x14ac:dyDescent="0.25">
      <c r="C149" s="27"/>
      <c r="D149" s="196"/>
      <c r="E149" s="27"/>
      <c r="F149" s="27"/>
      <c r="G149" s="195"/>
      <c r="H149" s="195"/>
      <c r="I149" s="195"/>
      <c r="J149" s="195"/>
      <c r="K149" s="195"/>
    </row>
    <row r="150" spans="3:11" x14ac:dyDescent="0.25">
      <c r="C150" s="27"/>
      <c r="D150" s="196"/>
      <c r="E150" s="27"/>
      <c r="F150" s="27"/>
      <c r="G150" s="195"/>
      <c r="H150" s="195"/>
      <c r="I150" s="195"/>
      <c r="J150" s="195"/>
      <c r="K150" s="195"/>
    </row>
    <row r="151" spans="3:11" x14ac:dyDescent="0.25">
      <c r="C151" s="27"/>
      <c r="D151" s="196"/>
      <c r="E151" s="27"/>
      <c r="F151" s="27"/>
      <c r="G151" s="195"/>
      <c r="H151" s="195"/>
      <c r="I151" s="195"/>
      <c r="J151" s="195"/>
      <c r="K151" s="195"/>
    </row>
    <row r="152" spans="3:11" x14ac:dyDescent="0.25">
      <c r="C152" s="27"/>
      <c r="D152" s="196"/>
      <c r="E152" s="27"/>
      <c r="F152" s="27"/>
      <c r="G152" s="195"/>
      <c r="H152" s="195"/>
      <c r="I152" s="195"/>
      <c r="J152" s="195"/>
      <c r="K152" s="195"/>
    </row>
    <row r="153" spans="3:11" x14ac:dyDescent="0.25">
      <c r="C153" s="27"/>
      <c r="D153" s="196"/>
      <c r="E153" s="27"/>
      <c r="F153" s="27"/>
      <c r="G153" s="195"/>
      <c r="H153" s="195"/>
      <c r="I153" s="195"/>
      <c r="J153" s="195"/>
      <c r="K153" s="195"/>
    </row>
    <row r="154" spans="3:11" x14ac:dyDescent="0.25">
      <c r="C154" s="27"/>
      <c r="D154" s="27"/>
      <c r="E154" s="27"/>
      <c r="F154" s="27"/>
      <c r="G154" s="195"/>
      <c r="H154" s="195"/>
      <c r="I154" s="195"/>
      <c r="J154" s="195"/>
      <c r="K154" s="195"/>
    </row>
    <row r="155" spans="3:11" x14ac:dyDescent="0.25">
      <c r="C155" s="27"/>
      <c r="D155" s="27"/>
      <c r="E155" s="27"/>
      <c r="F155" s="27"/>
      <c r="G155" s="195"/>
      <c r="H155" s="195"/>
      <c r="I155" s="195"/>
      <c r="J155" s="195"/>
      <c r="K155" s="195"/>
    </row>
    <row r="156" spans="3:11" x14ac:dyDescent="0.25">
      <c r="C156" s="27"/>
      <c r="D156" s="27"/>
      <c r="E156" s="27"/>
      <c r="F156" s="27"/>
      <c r="G156" s="195"/>
      <c r="H156" s="195"/>
      <c r="I156" s="195"/>
      <c r="J156" s="195"/>
      <c r="K156" s="195"/>
    </row>
    <row r="157" spans="3:11" x14ac:dyDescent="0.25">
      <c r="C157" s="27"/>
      <c r="D157" s="27"/>
      <c r="E157" s="27"/>
      <c r="F157" s="27"/>
      <c r="G157" s="195"/>
      <c r="H157" s="195"/>
      <c r="I157" s="195"/>
      <c r="J157" s="195"/>
      <c r="K157" s="195"/>
    </row>
    <row r="158" spans="3:11" x14ac:dyDescent="0.25">
      <c r="C158" s="27"/>
      <c r="D158" s="27"/>
      <c r="E158" s="27"/>
      <c r="F158" s="27"/>
      <c r="G158" s="195"/>
      <c r="H158" s="195"/>
      <c r="I158" s="195"/>
      <c r="J158" s="195"/>
      <c r="K158" s="195"/>
    </row>
    <row r="159" spans="3:11" x14ac:dyDescent="0.25">
      <c r="C159" s="27"/>
      <c r="D159" s="27"/>
      <c r="E159" s="27"/>
      <c r="F159" s="27"/>
      <c r="G159" s="195"/>
      <c r="H159" s="195"/>
      <c r="I159" s="195"/>
      <c r="J159" s="195"/>
      <c r="K159" s="195"/>
    </row>
    <row r="160" spans="3:11" x14ac:dyDescent="0.25">
      <c r="C160" s="27"/>
      <c r="D160" s="27"/>
      <c r="E160" s="27"/>
      <c r="F160" s="27"/>
      <c r="G160" s="195"/>
      <c r="H160" s="195"/>
      <c r="I160" s="195"/>
      <c r="J160" s="195"/>
      <c r="K160" s="195"/>
    </row>
    <row r="161" spans="3:11" x14ac:dyDescent="0.25">
      <c r="C161" s="27"/>
      <c r="D161" s="27"/>
      <c r="E161" s="27"/>
      <c r="F161" s="27"/>
      <c r="G161" s="195"/>
      <c r="H161" s="195"/>
      <c r="I161" s="195"/>
      <c r="J161" s="195"/>
      <c r="K161" s="195"/>
    </row>
    <row r="162" spans="3:11" x14ac:dyDescent="0.25">
      <c r="C162" s="27"/>
      <c r="D162" s="27"/>
      <c r="E162" s="27"/>
      <c r="F162" s="27"/>
      <c r="G162" s="195"/>
      <c r="H162" s="195"/>
      <c r="I162" s="195"/>
      <c r="J162" s="195"/>
      <c r="K162" s="195"/>
    </row>
    <row r="163" spans="3:11" x14ac:dyDescent="0.25">
      <c r="C163" s="27"/>
      <c r="D163" s="27"/>
      <c r="E163" s="27"/>
      <c r="F163" s="27"/>
      <c r="G163" s="195"/>
      <c r="H163" s="195"/>
      <c r="I163" s="195"/>
      <c r="J163" s="195"/>
      <c r="K163" s="195"/>
    </row>
    <row r="164" spans="3:11" x14ac:dyDescent="0.25">
      <c r="C164" s="27"/>
      <c r="D164" s="27"/>
      <c r="E164" s="27"/>
      <c r="F164" s="27"/>
      <c r="G164" s="195"/>
      <c r="H164" s="195"/>
      <c r="I164" s="195"/>
      <c r="J164" s="195"/>
      <c r="K164" s="195"/>
    </row>
    <row r="165" spans="3:11" x14ac:dyDescent="0.25">
      <c r="C165" s="27"/>
      <c r="D165" s="27"/>
      <c r="E165" s="27"/>
      <c r="F165" s="27"/>
      <c r="G165" s="195"/>
      <c r="H165" s="195"/>
      <c r="I165" s="195"/>
      <c r="J165" s="195"/>
      <c r="K165" s="195"/>
    </row>
    <row r="166" spans="3:11" x14ac:dyDescent="0.25">
      <c r="C166" s="27"/>
      <c r="D166" s="27"/>
      <c r="E166" s="27"/>
      <c r="F166" s="27"/>
      <c r="G166" s="195"/>
      <c r="H166" s="195"/>
      <c r="I166" s="195"/>
      <c r="J166" s="195"/>
      <c r="K166" s="195"/>
    </row>
    <row r="167" spans="3:11" x14ac:dyDescent="0.25">
      <c r="C167" s="27"/>
      <c r="D167" s="27"/>
      <c r="E167" s="27"/>
      <c r="F167" s="27"/>
      <c r="G167" s="195"/>
      <c r="H167" s="195"/>
      <c r="I167" s="195"/>
      <c r="J167" s="195"/>
      <c r="K167" s="195"/>
    </row>
    <row r="168" spans="3:11" x14ac:dyDescent="0.25">
      <c r="C168" s="27"/>
      <c r="D168" s="27"/>
      <c r="E168" s="27"/>
      <c r="F168" s="27"/>
      <c r="G168" s="195"/>
      <c r="H168" s="195"/>
      <c r="I168" s="195"/>
      <c r="J168" s="195"/>
      <c r="K168" s="195"/>
    </row>
    <row r="169" spans="3:11" x14ac:dyDescent="0.25">
      <c r="C169" s="27"/>
      <c r="D169" s="27"/>
      <c r="E169" s="27"/>
      <c r="F169" s="27"/>
      <c r="G169" s="195"/>
      <c r="H169" s="195"/>
      <c r="I169" s="195"/>
      <c r="J169" s="195"/>
      <c r="K169" s="195"/>
    </row>
    <row r="170" spans="3:11" x14ac:dyDescent="0.25">
      <c r="C170" s="27"/>
      <c r="D170" s="27"/>
      <c r="E170" s="27"/>
      <c r="F170" s="27"/>
      <c r="G170" s="195"/>
      <c r="H170" s="195"/>
      <c r="I170" s="195"/>
      <c r="J170" s="195"/>
      <c r="K170" s="195"/>
    </row>
    <row r="171" spans="3:11" x14ac:dyDescent="0.25">
      <c r="C171" s="3"/>
      <c r="D171" s="3"/>
      <c r="E171" s="3"/>
      <c r="F171" s="3"/>
    </row>
    <row r="172" spans="3:11" x14ac:dyDescent="0.25">
      <c r="C172" s="3"/>
      <c r="D172" s="3"/>
      <c r="E172" s="3"/>
      <c r="F172" s="3"/>
    </row>
    <row r="173" spans="3:11" x14ac:dyDescent="0.25">
      <c r="C173" s="3"/>
      <c r="D173" s="3"/>
      <c r="E173" s="3"/>
      <c r="F173" s="3"/>
    </row>
    <row r="174" spans="3:11" x14ac:dyDescent="0.25">
      <c r="C174" s="3"/>
      <c r="D174" s="3"/>
      <c r="E174" s="3"/>
      <c r="F174" s="3"/>
    </row>
    <row r="175" spans="3:11" x14ac:dyDescent="0.25">
      <c r="C175" s="3"/>
      <c r="D175" s="3"/>
      <c r="E175" s="3"/>
      <c r="F175" s="3"/>
    </row>
    <row r="176" spans="3:11" x14ac:dyDescent="0.25">
      <c r="C176" s="3"/>
      <c r="D176" s="3"/>
      <c r="E176" s="3"/>
      <c r="F176" s="3"/>
    </row>
    <row r="177" spans="3:6" x14ac:dyDescent="0.25">
      <c r="C177" s="3"/>
      <c r="D177" s="3"/>
      <c r="E177" s="3"/>
      <c r="F177" s="3"/>
    </row>
  </sheetData>
  <mergeCells count="28">
    <mergeCell ref="Y34:Z35"/>
    <mergeCell ref="Y37:Z38"/>
    <mergeCell ref="Y42:Z43"/>
    <mergeCell ref="Y45:Z46"/>
    <mergeCell ref="W11:Z11"/>
    <mergeCell ref="T13:U14"/>
    <mergeCell ref="T10:T12"/>
    <mergeCell ref="U10:U12"/>
    <mergeCell ref="E11:F11"/>
    <mergeCell ref="G11:H11"/>
    <mergeCell ref="I11:J11"/>
    <mergeCell ref="K11:L11"/>
    <mergeCell ref="Q10:Q12"/>
    <mergeCell ref="C10:C12"/>
    <mergeCell ref="D10:D12"/>
    <mergeCell ref="E10:H10"/>
    <mergeCell ref="I10:L10"/>
    <mergeCell ref="P10:P12"/>
    <mergeCell ref="E12:F12"/>
    <mergeCell ref="G12:H12"/>
    <mergeCell ref="I12:J12"/>
    <mergeCell ref="K12:L12"/>
    <mergeCell ref="E9:L9"/>
    <mergeCell ref="C2:Z2"/>
    <mergeCell ref="C3:Z3"/>
    <mergeCell ref="D4:L5"/>
    <mergeCell ref="P5:Q5"/>
    <mergeCell ref="D6:L6"/>
  </mergeCells>
  <conditionalFormatting sqref="Q17">
    <cfRule type="expression" dxfId="215" priority="38">
      <formula>OR($P17="TOIL",$P17="F",$P17="UP")</formula>
    </cfRule>
  </conditionalFormatting>
  <conditionalFormatting sqref="Q18">
    <cfRule type="expression" dxfId="214" priority="37">
      <formula>OR($P18="TOIL",$P18="F",$P18="UP")</formula>
    </cfRule>
  </conditionalFormatting>
  <conditionalFormatting sqref="Q19">
    <cfRule type="expression" dxfId="213" priority="36">
      <formula>OR($P19="TOIL",$P19="F",$P19="UP")</formula>
    </cfRule>
  </conditionalFormatting>
  <conditionalFormatting sqref="Q20">
    <cfRule type="expression" dxfId="212" priority="35">
      <formula>OR($P20="TOIL",$P20="F",$P20="UP")</formula>
    </cfRule>
  </conditionalFormatting>
  <conditionalFormatting sqref="Q21">
    <cfRule type="expression" dxfId="211" priority="34">
      <formula>OR($P21="TOIL",$P21="F",$P21="UP")</formula>
    </cfRule>
  </conditionalFormatting>
  <conditionalFormatting sqref="Q22">
    <cfRule type="expression" dxfId="210" priority="33">
      <formula>OR($P22="TOIL",$P22="F",$P22="UP")</formula>
    </cfRule>
  </conditionalFormatting>
  <conditionalFormatting sqref="Q23">
    <cfRule type="expression" dxfId="209" priority="32">
      <formula>OR($P23="TOIL",$P23="F",$P23="UP")</formula>
    </cfRule>
  </conditionalFormatting>
  <conditionalFormatting sqref="Q26">
    <cfRule type="expression" dxfId="208" priority="31">
      <formula>OR($P26="TOIL",$P26="F",$P26="UP")</formula>
    </cfRule>
  </conditionalFormatting>
  <conditionalFormatting sqref="Q27">
    <cfRule type="expression" dxfId="207" priority="30">
      <formula>OR($P27="TOIL",$P27="F",$P27="UP")</formula>
    </cfRule>
  </conditionalFormatting>
  <conditionalFormatting sqref="Q28">
    <cfRule type="expression" dxfId="206" priority="29">
      <formula>OR($P28="TOIL",$P28="F",$P28="UP")</formula>
    </cfRule>
  </conditionalFormatting>
  <conditionalFormatting sqref="Q29">
    <cfRule type="expression" dxfId="205" priority="28">
      <formula>OR($P29="TOIL",$P29="F",$P29="UP")</formula>
    </cfRule>
  </conditionalFormatting>
  <conditionalFormatting sqref="Q30">
    <cfRule type="expression" dxfId="204" priority="27">
      <formula>OR($P30="TOIL",$P30="F",$P30="UP")</formula>
    </cfRule>
  </conditionalFormatting>
  <conditionalFormatting sqref="Q31">
    <cfRule type="expression" dxfId="203" priority="26">
      <formula>OR($P31="TOIL",$P31="F",$P31="UP")</formula>
    </cfRule>
  </conditionalFormatting>
  <conditionalFormatting sqref="Q32">
    <cfRule type="expression" dxfId="202" priority="25">
      <formula>OR($P32="TOIL",$P32="F",$P32="UP")</formula>
    </cfRule>
  </conditionalFormatting>
  <conditionalFormatting sqref="Q35">
    <cfRule type="expression" dxfId="201" priority="24">
      <formula>OR($P35="TOIL",$P35="F",$P35="UP")</formula>
    </cfRule>
  </conditionalFormatting>
  <conditionalFormatting sqref="Q36">
    <cfRule type="expression" dxfId="200" priority="23">
      <formula>OR($P36="TOIL",$P36="F",$P36="UP")</formula>
    </cfRule>
  </conditionalFormatting>
  <conditionalFormatting sqref="Q37">
    <cfRule type="expression" dxfId="199" priority="22">
      <formula>OR($P37="TOIL",$P37="F",$P37="UP")</formula>
    </cfRule>
  </conditionalFormatting>
  <conditionalFormatting sqref="Q38">
    <cfRule type="expression" dxfId="198" priority="21">
      <formula>OR($P38="TOIL",$P38="F",$P38="UP")</formula>
    </cfRule>
  </conditionalFormatting>
  <conditionalFormatting sqref="Q39">
    <cfRule type="expression" dxfId="197" priority="20">
      <formula>OR($P39="TOIL",$P39="F",$P39="UP")</formula>
    </cfRule>
  </conditionalFormatting>
  <conditionalFormatting sqref="Q40">
    <cfRule type="expression" dxfId="196" priority="19">
      <formula>OR($P40="TOIL",$P40="F",$P40="UP")</formula>
    </cfRule>
  </conditionalFormatting>
  <conditionalFormatting sqref="Q41">
    <cfRule type="expression" dxfId="195" priority="18">
      <formula>OR($P41="TOIL",$P41="F",$P41="UP")</formula>
    </cfRule>
  </conditionalFormatting>
  <conditionalFormatting sqref="Q44">
    <cfRule type="expression" dxfId="194" priority="17">
      <formula>OR($P44="TOIL",$P44="F",$P44="UP")</formula>
    </cfRule>
  </conditionalFormatting>
  <conditionalFormatting sqref="Q45">
    <cfRule type="expression" dxfId="193" priority="16">
      <formula>OR($P45="TOIL",$P45="F",$P45="UP")</formula>
    </cfRule>
  </conditionalFormatting>
  <conditionalFormatting sqref="Q46">
    <cfRule type="expression" dxfId="192" priority="15">
      <formula>OR($P46="TOIL",$P46="F",$P46="UP")</formula>
    </cfRule>
  </conditionalFormatting>
  <conditionalFormatting sqref="Q47">
    <cfRule type="expression" dxfId="191" priority="14">
      <formula>OR($P47="TOIL",$P47="F",$P47="UP")</formula>
    </cfRule>
  </conditionalFormatting>
  <conditionalFormatting sqref="Q48">
    <cfRule type="expression" dxfId="190" priority="13">
      <formula>OR($P48="TOIL",$P48="F",$P48="UP")</formula>
    </cfRule>
  </conditionalFormatting>
  <conditionalFormatting sqref="Q49">
    <cfRule type="expression" dxfId="189" priority="12">
      <formula>OR($P49="TOIL",$P49="F",$P49="UP")</formula>
    </cfRule>
  </conditionalFormatting>
  <conditionalFormatting sqref="Q50">
    <cfRule type="expression" dxfId="188" priority="11">
      <formula>OR($P50="TOIL",$P50="F",$P50="UP")</formula>
    </cfRule>
  </conditionalFormatting>
  <conditionalFormatting sqref="Q53">
    <cfRule type="expression" dxfId="187" priority="10">
      <formula>OR($P53="TOIL",$P53="F",$P53="UP")</formula>
    </cfRule>
  </conditionalFormatting>
  <conditionalFormatting sqref="Q54">
    <cfRule type="expression" dxfId="186" priority="9">
      <formula>OR($P54="TOIL",$P54="F",$P54="UP")</formula>
    </cfRule>
  </conditionalFormatting>
  <conditionalFormatting sqref="Q55">
    <cfRule type="expression" dxfId="185" priority="8">
      <formula>OR($P55="TOIL",$P55="F",$P55="UP")</formula>
    </cfRule>
  </conditionalFormatting>
  <conditionalFormatting sqref="Q56">
    <cfRule type="expression" dxfId="184" priority="7">
      <formula>OR($P56="TOIL",$P56="F",$P56="UP")</formula>
    </cfRule>
  </conditionalFormatting>
  <conditionalFormatting sqref="Q57">
    <cfRule type="expression" dxfId="183" priority="6">
      <formula>OR($P57="TOIL",$P57="F",$P57="UP")</formula>
    </cfRule>
  </conditionalFormatting>
  <conditionalFormatting sqref="Q58">
    <cfRule type="expression" dxfId="182" priority="5">
      <formula>OR($P58="TOIL",$P58="F",$P58="UP")</formula>
    </cfRule>
  </conditionalFormatting>
  <conditionalFormatting sqref="Q59">
    <cfRule type="expression" dxfId="181" priority="4">
      <formula>OR($P59="TOIL",$P59="F",$P59="UP")</formula>
    </cfRule>
  </conditionalFormatting>
  <conditionalFormatting sqref="T65">
    <cfRule type="expression" dxfId="180" priority="1">
      <formula>($T$63+$T$64)&gt;((10/37.5)*$G$7)</formula>
    </cfRule>
  </conditionalFormatting>
  <dataValidations count="1">
    <dataValidation type="list" allowBlank="1" showInputMessage="1" showErrorMessage="1" sqref="P17:P23 P53:P59 P44:P50 P35:P41 P26:P32">
      <formula1>$X$51:$X$60</formula1>
    </dataValidation>
  </dataValidations>
  <pageMargins left="0.23622047244094491" right="0.23622047244094491" top="0" bottom="0" header="0" footer="0"/>
  <pageSetup paperSize="9" scale="5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Instructions</vt:lpstr>
      <vt:lpstr>Holiday</vt:lpstr>
      <vt:lpstr>Apr 2020</vt:lpstr>
      <vt:lpstr>May 2020</vt:lpstr>
      <vt:lpstr>Jun 2020</vt:lpstr>
      <vt:lpstr>Jul 2020</vt:lpstr>
      <vt:lpstr>Aug 2020</vt:lpstr>
      <vt:lpstr>Sep 2020</vt:lpstr>
      <vt:lpstr>Oct 2020</vt:lpstr>
      <vt:lpstr>Nov 2020</vt:lpstr>
      <vt:lpstr>Dec 2020</vt:lpstr>
      <vt:lpstr>Jan 2021</vt:lpstr>
      <vt:lpstr>Feb 2021</vt:lpstr>
      <vt:lpstr>Mar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elfyn</dc:creator>
  <cp:lastModifiedBy>Finance Manager</cp:lastModifiedBy>
  <cp:lastPrinted>2017-05-04T15:22:16Z</cp:lastPrinted>
  <dcterms:created xsi:type="dcterms:W3CDTF">2012-05-13T20:10:22Z</dcterms:created>
  <dcterms:modified xsi:type="dcterms:W3CDTF">2020-03-27T14:06:50Z</dcterms:modified>
</cp:coreProperties>
</file>